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codeName="ThisWorkbook" defaultThemeVersion="164011"/>
  <mc:AlternateContent xmlns:mc="http://schemas.openxmlformats.org/markup-compatibility/2006">
    <mc:Choice Requires="x15">
      <x15ac:absPath xmlns:x15ac="http://schemas.microsoft.com/office/spreadsheetml/2010/11/ac" url="D:\Asa\Asa 2021\Collectes\Decembre\03-12-2021\"/>
    </mc:Choice>
  </mc:AlternateContent>
  <bookViews>
    <workbookView xWindow="-120" yWindow="-120" windowWidth="29040" windowHeight="15840" tabRatio="603" activeTab="4"/>
  </bookViews>
  <sheets>
    <sheet name="INVESTISSEMENT" sheetId="1" r:id="rId1"/>
    <sheet name="Feuil1" sheetId="7" r:id="rId2"/>
    <sheet name="Recap" sheetId="8" r:id="rId3"/>
    <sheet name="Feuil4" sheetId="11" r:id="rId4"/>
    <sheet name="Invest" sheetId="9" r:id="rId5"/>
    <sheet name="Feuil3" sheetId="10" r:id="rId6"/>
  </sheets>
  <definedNames>
    <definedName name="_xlnm._FilterDatabase" localSheetId="4" hidden="1">Invest!$A$2:$BA$267</definedName>
    <definedName name="_xlnm._FilterDatabase" localSheetId="0" hidden="1">INVESTISSEMENT!$A$2:$AZ$267</definedName>
  </definedNames>
  <calcPr calcId="162913"/>
  <pivotCaches>
    <pivotCache cacheId="3" r:id="rId7"/>
    <pivotCache cacheId="4" r:id="rId8"/>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AU4" i="9" l="1"/>
  <c r="AU5" i="9"/>
  <c r="AU6" i="9"/>
  <c r="AU7" i="9"/>
  <c r="AU8" i="9"/>
  <c r="AU9" i="9"/>
  <c r="AU10" i="9"/>
  <c r="AU11" i="9"/>
  <c r="AU12" i="9"/>
  <c r="AU13" i="9"/>
  <c r="AU14" i="9"/>
  <c r="AU15" i="9"/>
  <c r="AU16" i="9"/>
  <c r="AU17" i="9"/>
  <c r="AU18" i="9"/>
  <c r="AU19" i="9"/>
  <c r="AU20" i="9"/>
  <c r="AU21" i="9"/>
  <c r="AU22" i="9"/>
  <c r="AU23" i="9"/>
  <c r="AU24" i="9"/>
  <c r="AU25" i="9"/>
  <c r="AU26" i="9"/>
  <c r="AU27" i="9"/>
  <c r="AU28" i="9"/>
  <c r="AU29" i="9"/>
  <c r="AU30" i="9"/>
  <c r="AU31" i="9"/>
  <c r="AU32" i="9"/>
  <c r="AU33" i="9"/>
  <c r="AU34" i="9"/>
  <c r="AU35" i="9"/>
  <c r="AU36" i="9"/>
  <c r="AU37" i="9"/>
  <c r="AU38" i="9"/>
  <c r="AU39" i="9"/>
  <c r="AU40" i="9"/>
  <c r="AU41" i="9"/>
  <c r="AU42" i="9"/>
  <c r="AU43" i="9"/>
  <c r="AU44" i="9"/>
  <c r="AU45" i="9"/>
  <c r="AU46" i="9"/>
  <c r="AU47" i="9"/>
  <c r="AU48" i="9"/>
  <c r="AU49" i="9"/>
  <c r="AU50" i="9"/>
  <c r="AU51" i="9"/>
  <c r="AU52" i="9"/>
  <c r="AU53" i="9"/>
  <c r="AU54" i="9"/>
  <c r="AU55" i="9"/>
  <c r="AU56" i="9"/>
  <c r="AU57" i="9"/>
  <c r="AU58" i="9"/>
  <c r="AU59" i="9"/>
  <c r="AU60" i="9"/>
  <c r="AU61" i="9"/>
  <c r="AU62" i="9"/>
  <c r="AU63" i="9"/>
  <c r="AU64" i="9"/>
  <c r="AU65" i="9"/>
  <c r="AU66" i="9"/>
  <c r="AU67" i="9"/>
  <c r="AU68" i="9"/>
  <c r="AU69" i="9"/>
  <c r="AU70" i="9"/>
  <c r="AU71" i="9"/>
  <c r="AU72" i="9"/>
  <c r="AU73" i="9"/>
  <c r="AU74" i="9"/>
  <c r="AU75" i="9"/>
  <c r="AU76" i="9"/>
  <c r="AU77" i="9"/>
  <c r="AU78" i="9"/>
  <c r="AU79" i="9"/>
  <c r="AU80" i="9"/>
  <c r="AU81" i="9"/>
  <c r="AU82" i="9"/>
  <c r="AU83" i="9"/>
  <c r="AU84" i="9"/>
  <c r="AU85" i="9"/>
  <c r="AU86" i="9"/>
  <c r="AU87" i="9"/>
  <c r="AU88" i="9"/>
  <c r="AU89" i="9"/>
  <c r="AU90" i="9"/>
  <c r="AU91" i="9"/>
  <c r="AU92" i="9"/>
  <c r="AU93" i="9"/>
  <c r="AU94" i="9"/>
  <c r="AU95" i="9"/>
  <c r="AU96" i="9"/>
  <c r="AU97" i="9"/>
  <c r="AU98" i="9"/>
  <c r="AU99" i="9"/>
  <c r="AU100" i="9"/>
  <c r="AU101" i="9"/>
  <c r="AU102" i="9"/>
  <c r="AU103" i="9"/>
  <c r="AU104" i="9"/>
  <c r="AU105" i="9"/>
  <c r="AU106" i="9"/>
  <c r="AU107" i="9"/>
  <c r="AU108" i="9"/>
  <c r="AU109" i="9"/>
  <c r="AU110" i="9"/>
  <c r="AU111" i="9"/>
  <c r="AU112" i="9"/>
  <c r="AU113" i="9"/>
  <c r="AU114" i="9"/>
  <c r="AU115" i="9"/>
  <c r="AU116" i="9"/>
  <c r="AU117" i="9"/>
  <c r="AU118" i="9"/>
  <c r="AU119" i="9"/>
  <c r="AU120" i="9"/>
  <c r="AU121" i="9"/>
  <c r="AU122" i="9"/>
  <c r="AU123" i="9"/>
  <c r="AU124" i="9"/>
  <c r="AU125" i="9"/>
  <c r="AU126" i="9"/>
  <c r="AU127" i="9"/>
  <c r="AU128" i="9"/>
  <c r="AU129" i="9"/>
  <c r="AU130" i="9"/>
  <c r="AU131" i="9"/>
  <c r="AU132" i="9"/>
  <c r="AU133" i="9"/>
  <c r="AU134" i="9"/>
  <c r="AU135" i="9"/>
  <c r="AU136" i="9"/>
  <c r="AU137" i="9"/>
  <c r="AU138" i="9"/>
  <c r="AU139" i="9"/>
  <c r="AU140" i="9"/>
  <c r="AU141" i="9"/>
  <c r="AU142" i="9"/>
  <c r="AU143" i="9"/>
  <c r="AU144" i="9"/>
  <c r="AU145" i="9"/>
  <c r="AU146" i="9"/>
  <c r="AU147" i="9"/>
  <c r="AU148" i="9"/>
  <c r="AU149" i="9"/>
  <c r="AU150" i="9"/>
  <c r="AU151" i="9"/>
  <c r="AU152" i="9"/>
  <c r="AU153" i="9"/>
  <c r="AU154" i="9"/>
  <c r="AU155" i="9"/>
  <c r="AU156" i="9"/>
  <c r="AU157" i="9"/>
  <c r="AU158" i="9"/>
  <c r="AU159" i="9"/>
  <c r="AU160" i="9"/>
  <c r="AU161" i="9"/>
  <c r="AU162" i="9"/>
  <c r="AU163" i="9"/>
  <c r="AU164" i="9"/>
  <c r="AU165" i="9"/>
  <c r="AU166" i="9"/>
  <c r="AU167" i="9"/>
  <c r="AU168" i="9"/>
  <c r="AU169" i="9"/>
  <c r="AU170" i="9"/>
  <c r="AU171" i="9"/>
  <c r="AU172" i="9"/>
  <c r="AU173" i="9"/>
  <c r="AU174" i="9"/>
  <c r="AU175" i="9"/>
  <c r="AU176" i="9"/>
  <c r="AU177" i="9"/>
  <c r="AU178" i="9"/>
  <c r="AU179" i="9"/>
  <c r="AU180" i="9"/>
  <c r="AU181" i="9"/>
  <c r="AU182" i="9"/>
  <c r="AU183" i="9"/>
  <c r="AU184" i="9"/>
  <c r="AU185" i="9"/>
  <c r="AU186" i="9"/>
  <c r="AU187" i="9"/>
  <c r="AU188" i="9"/>
  <c r="AU189" i="9"/>
  <c r="AU190" i="9"/>
  <c r="AU191" i="9"/>
  <c r="AU192" i="9"/>
  <c r="AU193" i="9"/>
  <c r="AU194" i="9"/>
  <c r="AU195" i="9"/>
  <c r="AU196" i="9"/>
  <c r="AU197" i="9"/>
  <c r="AU198" i="9"/>
  <c r="AU199" i="9"/>
  <c r="AU200" i="9"/>
  <c r="AU201" i="9"/>
  <c r="AU202" i="9"/>
  <c r="AU203" i="9"/>
  <c r="AU204" i="9"/>
  <c r="AU205" i="9"/>
  <c r="AU206" i="9"/>
  <c r="AU207" i="9"/>
  <c r="AU208" i="9"/>
  <c r="AU209" i="9"/>
  <c r="AU210" i="9"/>
  <c r="AU211" i="9"/>
  <c r="AU212" i="9"/>
  <c r="AU213" i="9"/>
  <c r="AU214" i="9"/>
  <c r="AU215" i="9"/>
  <c r="AU216" i="9"/>
  <c r="AU217" i="9"/>
  <c r="AU218" i="9"/>
  <c r="AU219" i="9"/>
  <c r="AU220" i="9"/>
  <c r="AU221" i="9"/>
  <c r="AU222" i="9"/>
  <c r="AU223" i="9"/>
  <c r="AU224" i="9"/>
  <c r="AU225" i="9"/>
  <c r="AU226" i="9"/>
  <c r="AU227" i="9"/>
  <c r="AU228" i="9"/>
  <c r="AU229" i="9"/>
  <c r="AU230" i="9"/>
  <c r="AU231" i="9"/>
  <c r="AU232" i="9"/>
  <c r="AU233" i="9"/>
  <c r="AU234" i="9"/>
  <c r="AU235" i="9"/>
  <c r="AU236" i="9"/>
  <c r="AU237" i="9"/>
  <c r="AU238" i="9"/>
  <c r="AU239" i="9"/>
  <c r="AU240" i="9"/>
  <c r="AU241" i="9"/>
  <c r="AU242" i="9"/>
  <c r="AU243" i="9"/>
  <c r="AU244" i="9"/>
  <c r="AU245" i="9"/>
  <c r="AU246" i="9"/>
  <c r="AU247" i="9"/>
  <c r="AU248" i="9"/>
  <c r="AU249" i="9"/>
  <c r="AU250" i="9"/>
  <c r="AU251" i="9"/>
  <c r="AU252" i="9"/>
  <c r="AU253" i="9"/>
  <c r="AU254" i="9"/>
  <c r="AU255" i="9"/>
  <c r="AU256" i="9"/>
  <c r="AU257" i="9"/>
  <c r="AU258" i="9"/>
  <c r="AU259" i="9"/>
  <c r="AU260" i="9"/>
  <c r="AU261" i="9"/>
  <c r="AU262" i="9"/>
  <c r="AU263" i="9"/>
  <c r="AU264" i="9"/>
  <c r="AU265" i="9"/>
  <c r="AU266" i="9"/>
  <c r="AU267" i="9"/>
  <c r="AU3" i="9"/>
  <c r="AW200" i="9"/>
  <c r="AS200" i="9"/>
  <c r="AV200" i="9" s="1"/>
  <c r="AQ200" i="9"/>
  <c r="AR200" i="9" s="1"/>
  <c r="AM200" i="9"/>
  <c r="AW217" i="9"/>
  <c r="AS217" i="9"/>
  <c r="AV217" i="9" s="1"/>
  <c r="AQ217" i="9"/>
  <c r="AR217" i="9" s="1"/>
  <c r="AM217" i="9"/>
  <c r="AW219" i="9"/>
  <c r="AS219" i="9"/>
  <c r="AV219" i="9" s="1"/>
  <c r="AQ219" i="9"/>
  <c r="AR219" i="9" s="1"/>
  <c r="AM219" i="9"/>
  <c r="AW183" i="9"/>
  <c r="AS183" i="9"/>
  <c r="AV183" i="9" s="1"/>
  <c r="AQ183" i="9"/>
  <c r="AR183" i="9" s="1"/>
  <c r="AM183" i="9"/>
  <c r="AW265" i="9"/>
  <c r="AS265" i="9"/>
  <c r="AV265" i="9" s="1"/>
  <c r="AQ265" i="9"/>
  <c r="AR265" i="9" s="1"/>
  <c r="AM265" i="9"/>
  <c r="AW264" i="9"/>
  <c r="AS264" i="9"/>
  <c r="AV264" i="9" s="1"/>
  <c r="AQ264" i="9"/>
  <c r="AR264" i="9" s="1"/>
  <c r="AM264" i="9"/>
  <c r="AW166" i="9"/>
  <c r="AS166" i="9"/>
  <c r="AV166" i="9" s="1"/>
  <c r="AQ166" i="9"/>
  <c r="AR166" i="9" s="1"/>
  <c r="AM166" i="9"/>
  <c r="AW165" i="9"/>
  <c r="AS165" i="9"/>
  <c r="AV165" i="9" s="1"/>
  <c r="AQ165" i="9"/>
  <c r="AR165" i="9" s="1"/>
  <c r="AM165" i="9"/>
  <c r="AW180" i="9"/>
  <c r="AS180" i="9"/>
  <c r="AV180" i="9" s="1"/>
  <c r="AQ180" i="9"/>
  <c r="AR180" i="9" s="1"/>
  <c r="AM180" i="9"/>
  <c r="AW114" i="9"/>
  <c r="AS114" i="9"/>
  <c r="AV114" i="9" s="1"/>
  <c r="AQ114" i="9"/>
  <c r="AR114" i="9" s="1"/>
  <c r="AM114" i="9"/>
  <c r="AW113" i="9"/>
  <c r="AS113" i="9"/>
  <c r="AV113" i="9" s="1"/>
  <c r="AQ113" i="9"/>
  <c r="AR113" i="9" s="1"/>
  <c r="AM113" i="9"/>
  <c r="AW179" i="9"/>
  <c r="AS179" i="9"/>
  <c r="AV179" i="9" s="1"/>
  <c r="AQ179" i="9"/>
  <c r="AR179" i="9" s="1"/>
  <c r="AM179" i="9"/>
  <c r="AW112" i="9"/>
  <c r="AS112" i="9"/>
  <c r="AV112" i="9" s="1"/>
  <c r="AQ112" i="9"/>
  <c r="AR112" i="9" s="1"/>
  <c r="AM112" i="9"/>
  <c r="AW111" i="9"/>
  <c r="AS111" i="9"/>
  <c r="AV111" i="9" s="1"/>
  <c r="AQ111" i="9"/>
  <c r="AR111" i="9" s="1"/>
  <c r="AM111" i="9"/>
  <c r="AW110" i="9"/>
  <c r="AS110" i="9"/>
  <c r="AV110" i="9" s="1"/>
  <c r="AQ110" i="9"/>
  <c r="AR110" i="9" s="1"/>
  <c r="AM110" i="9"/>
  <c r="AW109" i="9"/>
  <c r="AS109" i="9"/>
  <c r="AV109" i="9" s="1"/>
  <c r="AQ109" i="9"/>
  <c r="AR109" i="9" s="1"/>
  <c r="AM109" i="9"/>
  <c r="AW178" i="9"/>
  <c r="AS178" i="9"/>
  <c r="AV178" i="9" s="1"/>
  <c r="AQ178" i="9"/>
  <c r="AR178" i="9" s="1"/>
  <c r="AM178" i="9"/>
  <c r="AW177" i="9"/>
  <c r="AS177" i="9"/>
  <c r="AV177" i="9" s="1"/>
  <c r="AQ177" i="9"/>
  <c r="AR177" i="9" s="1"/>
  <c r="AM177" i="9"/>
  <c r="AW164" i="9"/>
  <c r="AS164" i="9"/>
  <c r="AV164" i="9" s="1"/>
  <c r="AQ164" i="9"/>
  <c r="AR164" i="9" s="1"/>
  <c r="AM164" i="9"/>
  <c r="AW108" i="9"/>
  <c r="AV108" i="9"/>
  <c r="AS108" i="9"/>
  <c r="AQ108" i="9"/>
  <c r="AR108" i="9" s="1"/>
  <c r="AM108" i="9"/>
  <c r="AW176" i="9"/>
  <c r="AS176" i="9"/>
  <c r="AV176" i="9" s="1"/>
  <c r="AQ176" i="9"/>
  <c r="AR176" i="9" s="1"/>
  <c r="AM176" i="9"/>
  <c r="AW175" i="9"/>
  <c r="AS175" i="9"/>
  <c r="AV175" i="9" s="1"/>
  <c r="AQ175" i="9"/>
  <c r="AR175" i="9" s="1"/>
  <c r="AM175" i="9"/>
  <c r="AW174" i="9"/>
  <c r="AS174" i="9"/>
  <c r="AV174" i="9" s="1"/>
  <c r="AQ174" i="9"/>
  <c r="AR174" i="9" s="1"/>
  <c r="AM174" i="9"/>
  <c r="AW107" i="9"/>
  <c r="AS107" i="9"/>
  <c r="AV107" i="9" s="1"/>
  <c r="AQ107" i="9"/>
  <c r="AR107" i="9" s="1"/>
  <c r="AM107" i="9"/>
  <c r="AW106" i="9"/>
  <c r="AS106" i="9"/>
  <c r="AV106" i="9" s="1"/>
  <c r="AQ106" i="9"/>
  <c r="AR106" i="9" s="1"/>
  <c r="AM106" i="9"/>
  <c r="AW218" i="9"/>
  <c r="AS218" i="9"/>
  <c r="AV218" i="9" s="1"/>
  <c r="AQ218" i="9"/>
  <c r="AR218" i="9" s="1"/>
  <c r="AM218" i="9"/>
  <c r="M218" i="9"/>
  <c r="AW154" i="9"/>
  <c r="AS154" i="9"/>
  <c r="AV154" i="9" s="1"/>
  <c r="AQ154" i="9"/>
  <c r="AR154" i="9" s="1"/>
  <c r="AM154" i="9"/>
  <c r="AW153" i="9"/>
  <c r="AS153" i="9"/>
  <c r="AV153" i="9" s="1"/>
  <c r="AQ153" i="9"/>
  <c r="AR153" i="9" s="1"/>
  <c r="AM153" i="9"/>
  <c r="AW163" i="9"/>
  <c r="AS163" i="9"/>
  <c r="AV163" i="9" s="1"/>
  <c r="AQ163" i="9"/>
  <c r="AR163" i="9" s="1"/>
  <c r="AM163" i="9"/>
  <c r="AW162" i="9"/>
  <c r="AS162" i="9"/>
  <c r="AV162" i="9" s="1"/>
  <c r="AQ162" i="9"/>
  <c r="AR162" i="9" s="1"/>
  <c r="AM162" i="9"/>
  <c r="AW259" i="9"/>
  <c r="AS259" i="9"/>
  <c r="AV259" i="9" s="1"/>
  <c r="AQ259" i="9"/>
  <c r="AR259" i="9" s="1"/>
  <c r="AM259" i="9"/>
  <c r="AW258" i="9"/>
  <c r="AS258" i="9"/>
  <c r="AV258" i="9" s="1"/>
  <c r="AQ258" i="9"/>
  <c r="AR258" i="9" s="1"/>
  <c r="AM258" i="9"/>
  <c r="AW257" i="9"/>
  <c r="AS257" i="9"/>
  <c r="AV257" i="9" s="1"/>
  <c r="AQ257" i="9"/>
  <c r="AR257" i="9" s="1"/>
  <c r="AM257" i="9"/>
  <c r="AW254" i="9"/>
  <c r="AS254" i="9"/>
  <c r="AV254" i="9" s="1"/>
  <c r="AQ254" i="9"/>
  <c r="AR254" i="9" s="1"/>
  <c r="AM254" i="9"/>
  <c r="AW253" i="9"/>
  <c r="AS253" i="9"/>
  <c r="AV253" i="9" s="1"/>
  <c r="AQ253" i="9"/>
  <c r="AR253" i="9" s="1"/>
  <c r="AM253" i="9"/>
  <c r="AW252" i="9"/>
  <c r="AS252" i="9"/>
  <c r="AV252" i="9" s="1"/>
  <c r="AQ252" i="9"/>
  <c r="AR252" i="9" s="1"/>
  <c r="AM252" i="9"/>
  <c r="AW251" i="9"/>
  <c r="AS251" i="9"/>
  <c r="AV251" i="9" s="1"/>
  <c r="AQ251" i="9"/>
  <c r="AR251" i="9" s="1"/>
  <c r="AM251" i="9"/>
  <c r="AW250" i="9"/>
  <c r="AS250" i="9"/>
  <c r="AV250" i="9" s="1"/>
  <c r="AQ250" i="9"/>
  <c r="AR250" i="9" s="1"/>
  <c r="AM250" i="9"/>
  <c r="AW249" i="9"/>
  <c r="AS249" i="9"/>
  <c r="AV249" i="9" s="1"/>
  <c r="AQ249" i="9"/>
  <c r="AR249" i="9" s="1"/>
  <c r="AM249" i="9"/>
  <c r="AW248" i="9"/>
  <c r="AS248" i="9"/>
  <c r="AV248" i="9" s="1"/>
  <c r="AQ248" i="9"/>
  <c r="AR248" i="9" s="1"/>
  <c r="AM248" i="9"/>
  <c r="AW152" i="9"/>
  <c r="AS152" i="9"/>
  <c r="AV152" i="9" s="1"/>
  <c r="AQ152" i="9"/>
  <c r="AR152" i="9" s="1"/>
  <c r="AW105" i="9"/>
  <c r="AS105" i="9"/>
  <c r="AV105" i="9" s="1"/>
  <c r="AQ105" i="9"/>
  <c r="AR105" i="9" s="1"/>
  <c r="AW104" i="9"/>
  <c r="AS104" i="9"/>
  <c r="AV104" i="9" s="1"/>
  <c r="AQ104" i="9"/>
  <c r="AR104" i="9" s="1"/>
  <c r="AW103" i="9"/>
  <c r="AS103" i="9"/>
  <c r="AV103" i="9" s="1"/>
  <c r="AQ103" i="9"/>
  <c r="AR103" i="9" s="1"/>
  <c r="AW102" i="9"/>
  <c r="AS102" i="9"/>
  <c r="AV102" i="9" s="1"/>
  <c r="AQ102" i="9"/>
  <c r="AR102" i="9" s="1"/>
  <c r="AW101" i="9"/>
  <c r="AS101" i="9"/>
  <c r="AV101" i="9" s="1"/>
  <c r="AQ101" i="9"/>
  <c r="AR101" i="9" s="1"/>
  <c r="AW100" i="9"/>
  <c r="AS100" i="9"/>
  <c r="AV100" i="9" s="1"/>
  <c r="AQ100" i="9"/>
  <c r="AR100" i="9" s="1"/>
  <c r="AW99" i="9"/>
  <c r="AS99" i="9"/>
  <c r="AV99" i="9" s="1"/>
  <c r="AQ99" i="9"/>
  <c r="AR99" i="9" s="1"/>
  <c r="AW118" i="9"/>
  <c r="AS118" i="9"/>
  <c r="AV118" i="9" s="1"/>
  <c r="AQ118" i="9"/>
  <c r="AR118" i="9" s="1"/>
  <c r="AW117" i="9"/>
  <c r="AS117" i="9"/>
  <c r="AV117" i="9" s="1"/>
  <c r="AQ117" i="9"/>
  <c r="AR117" i="9" s="1"/>
  <c r="AW150" i="9"/>
  <c r="AS150" i="9"/>
  <c r="AV150" i="9" s="1"/>
  <c r="AQ150" i="9"/>
  <c r="AR150" i="9" s="1"/>
  <c r="AW151" i="9"/>
  <c r="AS151" i="9"/>
  <c r="AV151" i="9" s="1"/>
  <c r="AQ151" i="9"/>
  <c r="AR151" i="9" s="1"/>
  <c r="AW116" i="9"/>
  <c r="AS116" i="9"/>
  <c r="AV116" i="9" s="1"/>
  <c r="AQ116" i="9"/>
  <c r="AR116" i="9" s="1"/>
  <c r="AW115" i="9"/>
  <c r="AS115" i="9"/>
  <c r="AV115" i="9" s="1"/>
  <c r="AQ115" i="9"/>
  <c r="AR115" i="9" s="1"/>
  <c r="AW247" i="9"/>
  <c r="AS247" i="9"/>
  <c r="AV247" i="9" s="1"/>
  <c r="AQ247" i="9"/>
  <c r="AR247" i="9" s="1"/>
  <c r="AW80" i="9"/>
  <c r="AS80" i="9"/>
  <c r="AV80" i="9" s="1"/>
  <c r="AQ80" i="9"/>
  <c r="AR80" i="9" s="1"/>
  <c r="AW246" i="9"/>
  <c r="AS246" i="9"/>
  <c r="AV246" i="9" s="1"/>
  <c r="AQ246" i="9"/>
  <c r="AR246" i="9" s="1"/>
  <c r="AW245" i="9"/>
  <c r="AS245" i="9"/>
  <c r="AV245" i="9" s="1"/>
  <c r="AQ245" i="9"/>
  <c r="AR245" i="9" s="1"/>
  <c r="AW79" i="9"/>
  <c r="AS79" i="9"/>
  <c r="AV79" i="9" s="1"/>
  <c r="AQ79" i="9"/>
  <c r="AR79" i="9" s="1"/>
  <c r="AW67" i="9"/>
  <c r="AS67" i="9"/>
  <c r="AV67" i="9" s="1"/>
  <c r="AR67" i="9"/>
  <c r="AQ67" i="9"/>
  <c r="AW68" i="9"/>
  <c r="AS68" i="9"/>
  <c r="AV68" i="9" s="1"/>
  <c r="AQ68" i="9"/>
  <c r="AR68" i="9" s="1"/>
  <c r="AW59" i="9"/>
  <c r="AS59" i="9"/>
  <c r="AV59" i="9" s="1"/>
  <c r="AQ59" i="9"/>
  <c r="AR59" i="9" s="1"/>
  <c r="AW38" i="9"/>
  <c r="AS38" i="9"/>
  <c r="AV38" i="9" s="1"/>
  <c r="AQ38" i="9"/>
  <c r="AR38" i="9" s="1"/>
  <c r="AW37" i="9"/>
  <c r="AS37" i="9"/>
  <c r="AV37" i="9" s="1"/>
  <c r="AQ37" i="9"/>
  <c r="AR37" i="9" s="1"/>
  <c r="AW244" i="9"/>
  <c r="AS244" i="9"/>
  <c r="AV244" i="9" s="1"/>
  <c r="AQ244" i="9"/>
  <c r="AR244" i="9" s="1"/>
  <c r="AW243" i="9"/>
  <c r="AS243" i="9"/>
  <c r="AV243" i="9" s="1"/>
  <c r="AQ243" i="9"/>
  <c r="AR243" i="9" s="1"/>
  <c r="AW78" i="9"/>
  <c r="AS78" i="9"/>
  <c r="AV78" i="9" s="1"/>
  <c r="AQ78" i="9"/>
  <c r="AR78" i="9" s="1"/>
  <c r="AW77" i="9"/>
  <c r="AS77" i="9"/>
  <c r="AV77" i="9" s="1"/>
  <c r="AQ77" i="9"/>
  <c r="AR77" i="9" s="1"/>
  <c r="AW86" i="9"/>
  <c r="AS86" i="9"/>
  <c r="AV86" i="9" s="1"/>
  <c r="AQ86" i="9"/>
  <c r="AR86" i="9" s="1"/>
  <c r="AW5" i="9"/>
  <c r="AS5" i="9"/>
  <c r="AV5" i="9" s="1"/>
  <c r="AQ5" i="9"/>
  <c r="AR5" i="9" s="1"/>
  <c r="AW182" i="9"/>
  <c r="AS182" i="9"/>
  <c r="AV182" i="9" s="1"/>
  <c r="AQ182" i="9"/>
  <c r="AR182" i="9" s="1"/>
  <c r="AM182" i="9"/>
  <c r="AW98" i="9"/>
  <c r="AS98" i="9"/>
  <c r="AV98" i="9" s="1"/>
  <c r="AQ98" i="9"/>
  <c r="AR98" i="9" s="1"/>
  <c r="AM98" i="9"/>
  <c r="AW97" i="9"/>
  <c r="AS97" i="9"/>
  <c r="AV97" i="9" s="1"/>
  <c r="AQ97" i="9"/>
  <c r="AR97" i="9" s="1"/>
  <c r="AM97" i="9"/>
  <c r="AW96" i="9"/>
  <c r="AS96" i="9"/>
  <c r="AV96" i="9" s="1"/>
  <c r="AQ96" i="9"/>
  <c r="AR96" i="9" s="1"/>
  <c r="AM96" i="9"/>
  <c r="AW89" i="9"/>
  <c r="AS89" i="9"/>
  <c r="AV89" i="9" s="1"/>
  <c r="AQ89" i="9"/>
  <c r="AR89" i="9" s="1"/>
  <c r="AM89" i="9"/>
  <c r="AW132" i="9"/>
  <c r="AS132" i="9"/>
  <c r="AV132" i="9" s="1"/>
  <c r="AQ132" i="9"/>
  <c r="AR132" i="9" s="1"/>
  <c r="AM132" i="9"/>
  <c r="AW95" i="9"/>
  <c r="AS95" i="9"/>
  <c r="AV95" i="9" s="1"/>
  <c r="AQ95" i="9"/>
  <c r="AR95" i="9" s="1"/>
  <c r="AW94" i="9"/>
  <c r="AS94" i="9"/>
  <c r="AV94" i="9" s="1"/>
  <c r="AQ94" i="9"/>
  <c r="AR94" i="9" s="1"/>
  <c r="AW93" i="9"/>
  <c r="AS93" i="9"/>
  <c r="AV93" i="9" s="1"/>
  <c r="AQ93" i="9"/>
  <c r="AR93" i="9" s="1"/>
  <c r="AW173" i="9"/>
  <c r="AS173" i="9"/>
  <c r="AV173" i="9" s="1"/>
  <c r="AQ173" i="9"/>
  <c r="AR173" i="9" s="1"/>
  <c r="AW172" i="9"/>
  <c r="AS172" i="9"/>
  <c r="AV172" i="9" s="1"/>
  <c r="AQ172" i="9"/>
  <c r="AR172" i="9" s="1"/>
  <c r="AW171" i="9"/>
  <c r="AS171" i="9"/>
  <c r="AV171" i="9" s="1"/>
  <c r="AQ171" i="9"/>
  <c r="AR171" i="9" s="1"/>
  <c r="AW197" i="9"/>
  <c r="AS197" i="9"/>
  <c r="AV197" i="9" s="1"/>
  <c r="AQ197" i="9"/>
  <c r="AR197" i="9" s="1"/>
  <c r="AF197" i="9"/>
  <c r="AW170" i="9"/>
  <c r="AS170" i="9"/>
  <c r="AV170" i="9" s="1"/>
  <c r="AQ170" i="9"/>
  <c r="AR170" i="9" s="1"/>
  <c r="AW184" i="9"/>
  <c r="AS184" i="9"/>
  <c r="AV184" i="9" s="1"/>
  <c r="AQ184" i="9"/>
  <c r="AR184" i="9" s="1"/>
  <c r="AW185" i="9"/>
  <c r="AV185" i="9"/>
  <c r="AQ185" i="9"/>
  <c r="AR185" i="9" s="1"/>
  <c r="AW160" i="9"/>
  <c r="AS160" i="9"/>
  <c r="AV160" i="9" s="1"/>
  <c r="AQ160" i="9"/>
  <c r="AR160" i="9" s="1"/>
  <c r="AM160" i="9"/>
  <c r="AW169" i="9"/>
  <c r="AS169" i="9"/>
  <c r="AV169" i="9" s="1"/>
  <c r="AQ169" i="9"/>
  <c r="AR169" i="9" s="1"/>
  <c r="AW181" i="9"/>
  <c r="AS181" i="9"/>
  <c r="AV181" i="9" s="1"/>
  <c r="AQ181" i="9"/>
  <c r="AR181" i="9" s="1"/>
  <c r="AW29" i="9"/>
  <c r="AS29" i="9"/>
  <c r="AV29" i="9" s="1"/>
  <c r="AQ29" i="9"/>
  <c r="AR29" i="9" s="1"/>
  <c r="AW30" i="9"/>
  <c r="AS30" i="9"/>
  <c r="AV30" i="9" s="1"/>
  <c r="AQ30" i="9"/>
  <c r="AR30" i="9" s="1"/>
  <c r="P30" i="9"/>
  <c r="AW10" i="9"/>
  <c r="AS10" i="9"/>
  <c r="AV10" i="9" s="1"/>
  <c r="AQ10" i="9"/>
  <c r="AR10" i="9" s="1"/>
  <c r="P10" i="9"/>
  <c r="AW155" i="9"/>
  <c r="AV155" i="9"/>
  <c r="AQ155" i="9"/>
  <c r="AR155" i="9" s="1"/>
  <c r="AW156" i="9"/>
  <c r="AV156" i="9"/>
  <c r="AQ156" i="9"/>
  <c r="AR156" i="9" s="1"/>
  <c r="AW267" i="9"/>
  <c r="AV267" i="9"/>
  <c r="AQ267" i="9"/>
  <c r="AR267" i="9" s="1"/>
  <c r="AM267" i="9"/>
  <c r="AW266" i="9"/>
  <c r="AV266" i="9"/>
  <c r="AQ266" i="9"/>
  <c r="AR266" i="9" s="1"/>
  <c r="AM266" i="9"/>
  <c r="AW263" i="9"/>
  <c r="AS263" i="9"/>
  <c r="AV263" i="9" s="1"/>
  <c r="AQ263" i="9"/>
  <c r="AR263" i="9" s="1"/>
  <c r="AM263" i="9"/>
  <c r="AW262" i="9"/>
  <c r="AS262" i="9"/>
  <c r="AV262" i="9" s="1"/>
  <c r="AQ262" i="9"/>
  <c r="AR262" i="9" s="1"/>
  <c r="AM262" i="9"/>
  <c r="AW261" i="9"/>
  <c r="AS261" i="9"/>
  <c r="AV261" i="9" s="1"/>
  <c r="AQ261" i="9"/>
  <c r="AR261" i="9" s="1"/>
  <c r="AM261" i="9"/>
  <c r="AW260" i="9"/>
  <c r="AS260" i="9"/>
  <c r="AV260" i="9" s="1"/>
  <c r="AQ260" i="9"/>
  <c r="AR260" i="9" s="1"/>
  <c r="AM260" i="9"/>
  <c r="AW139" i="9"/>
  <c r="AS139" i="9"/>
  <c r="AV139" i="9" s="1"/>
  <c r="AQ139" i="9"/>
  <c r="AR139" i="9" s="1"/>
  <c r="AW69" i="9"/>
  <c r="AS69" i="9"/>
  <c r="AV69" i="9" s="1"/>
  <c r="AQ69" i="9"/>
  <c r="AR69" i="9" s="1"/>
  <c r="AM69" i="9"/>
  <c r="AW46" i="9"/>
  <c r="AS46" i="9"/>
  <c r="AV46" i="9" s="1"/>
  <c r="AQ46" i="9"/>
  <c r="AR46" i="9" s="1"/>
  <c r="AM46" i="9"/>
  <c r="AW13" i="9"/>
  <c r="AS13" i="9"/>
  <c r="AV13" i="9" s="1"/>
  <c r="AQ13" i="9"/>
  <c r="AR13" i="9" s="1"/>
  <c r="AM13" i="9"/>
  <c r="AW50" i="9"/>
  <c r="AS50" i="9"/>
  <c r="AV50" i="9" s="1"/>
  <c r="AQ50" i="9"/>
  <c r="AR50" i="9" s="1"/>
  <c r="AM50" i="9"/>
  <c r="AW4" i="9"/>
  <c r="AS4" i="9"/>
  <c r="AV4" i="9" s="1"/>
  <c r="AQ4" i="9"/>
  <c r="AR4" i="9" s="1"/>
  <c r="AM4" i="9"/>
  <c r="AW54" i="9"/>
  <c r="AS54" i="9"/>
  <c r="AV54" i="9" s="1"/>
  <c r="AQ54" i="9"/>
  <c r="AR54" i="9" s="1"/>
  <c r="AM54" i="9"/>
  <c r="AW49" i="9"/>
  <c r="AS49" i="9"/>
  <c r="AV49" i="9" s="1"/>
  <c r="AQ49" i="9"/>
  <c r="AR49" i="9" s="1"/>
  <c r="AM49" i="9"/>
  <c r="AW47" i="9"/>
  <c r="AS47" i="9"/>
  <c r="AV47" i="9" s="1"/>
  <c r="AQ47" i="9"/>
  <c r="AR47" i="9" s="1"/>
  <c r="AM47" i="9"/>
  <c r="AW36" i="9"/>
  <c r="AS36" i="9"/>
  <c r="AV36" i="9" s="1"/>
  <c r="AQ36" i="9"/>
  <c r="AR36" i="9" s="1"/>
  <c r="AM36" i="9"/>
  <c r="AW41" i="9"/>
  <c r="AS41" i="9"/>
  <c r="AV41" i="9" s="1"/>
  <c r="AQ41" i="9"/>
  <c r="AR41" i="9" s="1"/>
  <c r="AW76" i="9"/>
  <c r="AS76" i="9"/>
  <c r="AV76" i="9" s="1"/>
  <c r="AQ76" i="9"/>
  <c r="AR76" i="9" s="1"/>
  <c r="AW64" i="9"/>
  <c r="AS64" i="9"/>
  <c r="AV64" i="9" s="1"/>
  <c r="AQ64" i="9"/>
  <c r="AR64" i="9" s="1"/>
  <c r="AW221" i="9"/>
  <c r="AS221" i="9"/>
  <c r="AV221" i="9" s="1"/>
  <c r="AQ221" i="9"/>
  <c r="AR221" i="9" s="1"/>
  <c r="AM221" i="9"/>
  <c r="AW242" i="9"/>
  <c r="AS242" i="9"/>
  <c r="AV242" i="9" s="1"/>
  <c r="AQ242" i="9"/>
  <c r="AR242" i="9" s="1"/>
  <c r="AF242" i="9"/>
  <c r="AW241" i="9"/>
  <c r="AS241" i="9"/>
  <c r="AV241" i="9" s="1"/>
  <c r="AQ241" i="9"/>
  <c r="AR241" i="9" s="1"/>
  <c r="AW240" i="9"/>
  <c r="AS240" i="9"/>
  <c r="AV240" i="9" s="1"/>
  <c r="AQ240" i="9"/>
  <c r="AR240" i="9" s="1"/>
  <c r="AW85" i="9"/>
  <c r="AS85" i="9"/>
  <c r="AV85" i="9" s="1"/>
  <c r="AQ85" i="9"/>
  <c r="AR85" i="9" s="1"/>
  <c r="AW58" i="9"/>
  <c r="AS58" i="9"/>
  <c r="AV58" i="9" s="1"/>
  <c r="AQ58" i="9"/>
  <c r="AR58" i="9" s="1"/>
  <c r="AW35" i="9"/>
  <c r="AS35" i="9"/>
  <c r="AV35" i="9" s="1"/>
  <c r="AQ35" i="9"/>
  <c r="AR35" i="9" s="1"/>
  <c r="AW28" i="9"/>
  <c r="AS28" i="9"/>
  <c r="AV28" i="9" s="1"/>
  <c r="AQ28" i="9"/>
  <c r="AR28" i="9" s="1"/>
  <c r="AW27" i="9"/>
  <c r="AS27" i="9"/>
  <c r="AV27" i="9" s="1"/>
  <c r="AQ27" i="9"/>
  <c r="AR27" i="9" s="1"/>
  <c r="AW26" i="9"/>
  <c r="AS26" i="9"/>
  <c r="AV26" i="9" s="1"/>
  <c r="AQ26" i="9"/>
  <c r="AR26" i="9" s="1"/>
  <c r="AW25" i="9"/>
  <c r="AS25" i="9"/>
  <c r="AV25" i="9" s="1"/>
  <c r="AQ25" i="9"/>
  <c r="AR25" i="9" s="1"/>
  <c r="AW24" i="9"/>
  <c r="AS24" i="9"/>
  <c r="AV24" i="9" s="1"/>
  <c r="AQ24" i="9"/>
  <c r="AR24" i="9" s="1"/>
  <c r="AW23" i="9"/>
  <c r="AS23" i="9"/>
  <c r="AV23" i="9" s="1"/>
  <c r="AQ23" i="9"/>
  <c r="AR23" i="9" s="1"/>
  <c r="AW12" i="9"/>
  <c r="AS12" i="9"/>
  <c r="AV12" i="9" s="1"/>
  <c r="AQ12" i="9"/>
  <c r="AR12" i="9" s="1"/>
  <c r="AW22" i="9"/>
  <c r="AS22" i="9"/>
  <c r="AV22" i="9" s="1"/>
  <c r="AQ22" i="9"/>
  <c r="AR22" i="9" s="1"/>
  <c r="AW21" i="9"/>
  <c r="AS21" i="9"/>
  <c r="AV21" i="9" s="1"/>
  <c r="AQ21" i="9"/>
  <c r="AR21" i="9" s="1"/>
  <c r="AW20" i="9"/>
  <c r="AS20" i="9"/>
  <c r="AV20" i="9" s="1"/>
  <c r="AQ20" i="9"/>
  <c r="AR20" i="9" s="1"/>
  <c r="AW19" i="9"/>
  <c r="AS19" i="9"/>
  <c r="AV19" i="9" s="1"/>
  <c r="AQ19" i="9"/>
  <c r="AR19" i="9" s="1"/>
  <c r="AW18" i="9"/>
  <c r="AS18" i="9"/>
  <c r="AV18" i="9" s="1"/>
  <c r="AQ18" i="9"/>
  <c r="AR18" i="9" s="1"/>
  <c r="AM18" i="9"/>
  <c r="AW44" i="9"/>
  <c r="AS44" i="9"/>
  <c r="AV44" i="9" s="1"/>
  <c r="AQ44" i="9"/>
  <c r="AR44" i="9" s="1"/>
  <c r="AW75" i="9"/>
  <c r="AS75" i="9"/>
  <c r="AV75" i="9" s="1"/>
  <c r="AQ75" i="9"/>
  <c r="AR75" i="9" s="1"/>
  <c r="AW239" i="9"/>
  <c r="AS239" i="9"/>
  <c r="AV239" i="9" s="1"/>
  <c r="AQ239" i="9"/>
  <c r="AR239" i="9" s="1"/>
  <c r="AW74" i="9"/>
  <c r="AS74" i="9"/>
  <c r="AV74" i="9" s="1"/>
  <c r="AQ74" i="9"/>
  <c r="AR74" i="9" s="1"/>
  <c r="AW238" i="9"/>
  <c r="AS238" i="9"/>
  <c r="AV238" i="9" s="1"/>
  <c r="AQ238" i="9"/>
  <c r="AR238" i="9" s="1"/>
  <c r="AW9" i="9"/>
  <c r="AS9" i="9"/>
  <c r="AV9" i="9" s="1"/>
  <c r="AQ9" i="9"/>
  <c r="AR9" i="9" s="1"/>
  <c r="AW8" i="9"/>
  <c r="AS8" i="9"/>
  <c r="AV8" i="9" s="1"/>
  <c r="AQ8" i="9"/>
  <c r="AR8" i="9" s="1"/>
  <c r="AW7" i="9"/>
  <c r="AS7" i="9"/>
  <c r="AV7" i="9" s="1"/>
  <c r="AQ7" i="9"/>
  <c r="AR7" i="9" s="1"/>
  <c r="AW6" i="9"/>
  <c r="AS6" i="9"/>
  <c r="AV6" i="9" s="1"/>
  <c r="AQ6" i="9"/>
  <c r="AR6" i="9" s="1"/>
  <c r="AW73" i="9"/>
  <c r="AS73" i="9"/>
  <c r="AV73" i="9" s="1"/>
  <c r="AQ73" i="9"/>
  <c r="AR73" i="9" s="1"/>
  <c r="AW17" i="9"/>
  <c r="AS17" i="9"/>
  <c r="AV17" i="9" s="1"/>
  <c r="AQ17" i="9"/>
  <c r="AR17" i="9" s="1"/>
  <c r="AW16" i="9"/>
  <c r="AS16" i="9"/>
  <c r="AV16" i="9" s="1"/>
  <c r="AQ16" i="9"/>
  <c r="AR16" i="9" s="1"/>
  <c r="AW15" i="9"/>
  <c r="AS15" i="9"/>
  <c r="AV15" i="9" s="1"/>
  <c r="AQ15" i="9"/>
  <c r="AR15" i="9" s="1"/>
  <c r="AW14" i="9"/>
  <c r="AS14" i="9"/>
  <c r="AV14" i="9" s="1"/>
  <c r="AQ14" i="9"/>
  <c r="AR14" i="9" s="1"/>
  <c r="AW11" i="9"/>
  <c r="AS11" i="9"/>
  <c r="AV11" i="9" s="1"/>
  <c r="AQ11" i="9"/>
  <c r="AR11" i="9" s="1"/>
  <c r="AW34" i="9"/>
  <c r="AS34" i="9"/>
  <c r="AV34" i="9" s="1"/>
  <c r="AQ34" i="9"/>
  <c r="AR34" i="9" s="1"/>
  <c r="AW33" i="9"/>
  <c r="AS33" i="9"/>
  <c r="AV33" i="9" s="1"/>
  <c r="AQ33" i="9"/>
  <c r="AR33" i="9" s="1"/>
  <c r="AW32" i="9"/>
  <c r="AS32" i="9"/>
  <c r="AV32" i="9" s="1"/>
  <c r="AQ32" i="9"/>
  <c r="AR32" i="9" s="1"/>
  <c r="AW31" i="9"/>
  <c r="AS31" i="9"/>
  <c r="AV31" i="9" s="1"/>
  <c r="AQ31" i="9"/>
  <c r="AR31" i="9" s="1"/>
  <c r="AW48" i="9"/>
  <c r="AS48" i="9"/>
  <c r="AV48" i="9" s="1"/>
  <c r="AQ48" i="9"/>
  <c r="AR48" i="9" s="1"/>
  <c r="AW134" i="9"/>
  <c r="AS134" i="9"/>
  <c r="AV134" i="9" s="1"/>
  <c r="AQ134" i="9"/>
  <c r="AR134" i="9" s="1"/>
  <c r="AM134" i="9"/>
  <c r="AW138" i="9"/>
  <c r="AS138" i="9"/>
  <c r="AV138" i="9" s="1"/>
  <c r="AQ138" i="9"/>
  <c r="AR138" i="9" s="1"/>
  <c r="AM138" i="9"/>
  <c r="AW141" i="9"/>
  <c r="AS141" i="9"/>
  <c r="AV141" i="9" s="1"/>
  <c r="AQ141" i="9"/>
  <c r="AR141" i="9" s="1"/>
  <c r="AM141" i="9"/>
  <c r="AW203" i="9"/>
  <c r="AS203" i="9"/>
  <c r="AV203" i="9" s="1"/>
  <c r="AQ203" i="9"/>
  <c r="AR203" i="9" s="1"/>
  <c r="AM203" i="9"/>
  <c r="AW158" i="9"/>
  <c r="AS158" i="9"/>
  <c r="AV158" i="9" s="1"/>
  <c r="AQ158" i="9"/>
  <c r="AR158" i="9" s="1"/>
  <c r="AM158" i="9"/>
  <c r="AW210" i="9"/>
  <c r="AS210" i="9"/>
  <c r="AV210" i="9" s="1"/>
  <c r="AQ210" i="9"/>
  <c r="AR210" i="9" s="1"/>
  <c r="AM210" i="9"/>
  <c r="AW157" i="9"/>
  <c r="AS157" i="9"/>
  <c r="AV157" i="9" s="1"/>
  <c r="AQ157" i="9"/>
  <c r="AR157" i="9" s="1"/>
  <c r="AM157" i="9"/>
  <c r="AW136" i="9"/>
  <c r="AS136" i="9"/>
  <c r="AV136" i="9" s="1"/>
  <c r="AQ136" i="9"/>
  <c r="AR136" i="9" s="1"/>
  <c r="AM136" i="9"/>
  <c r="AW60" i="9"/>
  <c r="AS60" i="9"/>
  <c r="AV60" i="9" s="1"/>
  <c r="AQ60" i="9"/>
  <c r="AR60" i="9" s="1"/>
  <c r="AM60" i="9"/>
  <c r="AW131" i="9"/>
  <c r="AS131" i="9"/>
  <c r="AV131" i="9" s="1"/>
  <c r="AQ131" i="9"/>
  <c r="AR131" i="9" s="1"/>
  <c r="AM131" i="9"/>
  <c r="AW168" i="9"/>
  <c r="AS168" i="9"/>
  <c r="AV168" i="9" s="1"/>
  <c r="AQ168" i="9"/>
  <c r="AR168" i="9" s="1"/>
  <c r="AM168" i="9"/>
  <c r="AW207" i="9"/>
  <c r="AS207" i="9"/>
  <c r="AV207" i="9" s="1"/>
  <c r="AQ207" i="9"/>
  <c r="AR207" i="9" s="1"/>
  <c r="AM207" i="9"/>
  <c r="AW190" i="9"/>
  <c r="AS190" i="9"/>
  <c r="AV190" i="9" s="1"/>
  <c r="AQ190" i="9"/>
  <c r="AR190" i="9" s="1"/>
  <c r="AM190" i="9"/>
  <c r="AW211" i="9"/>
  <c r="AS211" i="9"/>
  <c r="AV211" i="9" s="1"/>
  <c r="AQ211" i="9"/>
  <c r="AR211" i="9" s="1"/>
  <c r="AM211" i="9"/>
  <c r="AW231" i="9"/>
  <c r="AS231" i="9"/>
  <c r="AV231" i="9" s="1"/>
  <c r="AQ231" i="9"/>
  <c r="AR231" i="9" s="1"/>
  <c r="AM231" i="9"/>
  <c r="AW224" i="9"/>
  <c r="AS224" i="9"/>
  <c r="AV224" i="9" s="1"/>
  <c r="AQ224" i="9"/>
  <c r="AR224" i="9" s="1"/>
  <c r="AM224" i="9"/>
  <c r="AW204" i="9"/>
  <c r="AS204" i="9"/>
  <c r="AV204" i="9" s="1"/>
  <c r="AQ204" i="9"/>
  <c r="AR204" i="9" s="1"/>
  <c r="AM204" i="9"/>
  <c r="AW222" i="9"/>
  <c r="AS222" i="9"/>
  <c r="AV222" i="9" s="1"/>
  <c r="AQ222" i="9"/>
  <c r="AR222" i="9" s="1"/>
  <c r="AM222" i="9"/>
  <c r="AW226" i="9"/>
  <c r="AS226" i="9"/>
  <c r="AV226" i="9" s="1"/>
  <c r="AQ226" i="9"/>
  <c r="AR226" i="9" s="1"/>
  <c r="AM226" i="9"/>
  <c r="AW92" i="9"/>
  <c r="AS92" i="9"/>
  <c r="AV92" i="9" s="1"/>
  <c r="AQ92" i="9"/>
  <c r="AR92" i="9" s="1"/>
  <c r="AM92" i="9"/>
  <c r="AW91" i="9"/>
  <c r="AS91" i="9"/>
  <c r="AV91" i="9" s="1"/>
  <c r="AQ91" i="9"/>
  <c r="AR91" i="9" s="1"/>
  <c r="AM91" i="9"/>
  <c r="AW201" i="9"/>
  <c r="AS201" i="9"/>
  <c r="AV201" i="9" s="1"/>
  <c r="AQ201" i="9"/>
  <c r="AR201" i="9" s="1"/>
  <c r="AM201" i="9"/>
  <c r="AW208" i="9"/>
  <c r="AS208" i="9"/>
  <c r="AV208" i="9" s="1"/>
  <c r="AQ208" i="9"/>
  <c r="AR208" i="9" s="1"/>
  <c r="AM208" i="9"/>
  <c r="AW90" i="9"/>
  <c r="AS90" i="9"/>
  <c r="AV90" i="9" s="1"/>
  <c r="AQ90" i="9"/>
  <c r="AR90" i="9" s="1"/>
  <c r="AM90" i="9"/>
  <c r="AW230" i="9"/>
  <c r="AS230" i="9"/>
  <c r="AV230" i="9" s="1"/>
  <c r="AQ230" i="9"/>
  <c r="AR230" i="9" s="1"/>
  <c r="AM230" i="9"/>
  <c r="AW128" i="9"/>
  <c r="AS128" i="9"/>
  <c r="AV128" i="9" s="1"/>
  <c r="AQ128" i="9"/>
  <c r="AR128" i="9" s="1"/>
  <c r="AM128" i="9"/>
  <c r="AW223" i="9"/>
  <c r="AS223" i="9"/>
  <c r="AV223" i="9" s="1"/>
  <c r="AQ223" i="9"/>
  <c r="AR223" i="9" s="1"/>
  <c r="AM223" i="9"/>
  <c r="AW129" i="9"/>
  <c r="AS129" i="9"/>
  <c r="AV129" i="9" s="1"/>
  <c r="AQ129" i="9"/>
  <c r="AR129" i="9" s="1"/>
  <c r="AM129" i="9"/>
  <c r="AW192" i="9"/>
  <c r="AS192" i="9"/>
  <c r="AV192" i="9" s="1"/>
  <c r="AQ192" i="9"/>
  <c r="AR192" i="9" s="1"/>
  <c r="AM192" i="9"/>
  <c r="AW198" i="9"/>
  <c r="AS198" i="9"/>
  <c r="AV198" i="9" s="1"/>
  <c r="AQ198" i="9"/>
  <c r="AR198" i="9" s="1"/>
  <c r="AM198" i="9"/>
  <c r="AW126" i="9"/>
  <c r="AS126" i="9"/>
  <c r="AV126" i="9" s="1"/>
  <c r="AQ126" i="9"/>
  <c r="AR126" i="9" s="1"/>
  <c r="AM126" i="9"/>
  <c r="AW195" i="9"/>
  <c r="AS195" i="9"/>
  <c r="AV195" i="9" s="1"/>
  <c r="AQ195" i="9"/>
  <c r="AR195" i="9" s="1"/>
  <c r="AM195" i="9"/>
  <c r="AW233" i="9"/>
  <c r="AS233" i="9"/>
  <c r="AV233" i="9" s="1"/>
  <c r="AQ233" i="9"/>
  <c r="AR233" i="9" s="1"/>
  <c r="AM233" i="9"/>
  <c r="AW120" i="9"/>
  <c r="AS120" i="9"/>
  <c r="AV120" i="9" s="1"/>
  <c r="AQ120" i="9"/>
  <c r="AR120" i="9" s="1"/>
  <c r="AM120" i="9"/>
  <c r="AW119" i="9"/>
  <c r="AS119" i="9"/>
  <c r="AV119" i="9" s="1"/>
  <c r="AQ119" i="9"/>
  <c r="AR119" i="9" s="1"/>
  <c r="AM119" i="9"/>
  <c r="AW199" i="9"/>
  <c r="AS199" i="9"/>
  <c r="AV199" i="9" s="1"/>
  <c r="AQ199" i="9"/>
  <c r="AR199" i="9" s="1"/>
  <c r="AM199" i="9"/>
  <c r="AW202" i="9"/>
  <c r="AS202" i="9"/>
  <c r="AV202" i="9" s="1"/>
  <c r="AQ202" i="9"/>
  <c r="AR202" i="9" s="1"/>
  <c r="AM202" i="9"/>
  <c r="AW228" i="9"/>
  <c r="AS228" i="9"/>
  <c r="AV228" i="9" s="1"/>
  <c r="AQ228" i="9"/>
  <c r="AR228" i="9" s="1"/>
  <c r="AM228" i="9"/>
  <c r="AW191" i="9"/>
  <c r="AS191" i="9"/>
  <c r="AV191" i="9" s="1"/>
  <c r="AQ191" i="9"/>
  <c r="AR191" i="9" s="1"/>
  <c r="AM191" i="9"/>
  <c r="AW189" i="9"/>
  <c r="AS189" i="9"/>
  <c r="AV189" i="9" s="1"/>
  <c r="AQ189" i="9"/>
  <c r="AR189" i="9" s="1"/>
  <c r="AM189" i="9"/>
  <c r="AW140" i="9"/>
  <c r="AS140" i="9"/>
  <c r="AV140" i="9" s="1"/>
  <c r="AQ140" i="9"/>
  <c r="AR140" i="9" s="1"/>
  <c r="AM140" i="9"/>
  <c r="AW130" i="9"/>
  <c r="AS130" i="9"/>
  <c r="AV130" i="9" s="1"/>
  <c r="AQ130" i="9"/>
  <c r="AR130" i="9" s="1"/>
  <c r="AM130" i="9"/>
  <c r="AW133" i="9"/>
  <c r="AS133" i="9"/>
  <c r="AV133" i="9" s="1"/>
  <c r="AQ133" i="9"/>
  <c r="AR133" i="9" s="1"/>
  <c r="AM133" i="9"/>
  <c r="AW122" i="9"/>
  <c r="AS122" i="9"/>
  <c r="AV122" i="9" s="1"/>
  <c r="AQ122" i="9"/>
  <c r="AR122" i="9" s="1"/>
  <c r="AM122" i="9"/>
  <c r="AW213" i="9"/>
  <c r="AV213" i="9"/>
  <c r="AS213" i="9"/>
  <c r="AQ213" i="9"/>
  <c r="AR213" i="9" s="1"/>
  <c r="AW194" i="9"/>
  <c r="AS194" i="9"/>
  <c r="AV194" i="9" s="1"/>
  <c r="AQ194" i="9"/>
  <c r="AR194" i="9" s="1"/>
  <c r="AM194" i="9"/>
  <c r="AW125" i="9"/>
  <c r="AS125" i="9"/>
  <c r="AV125" i="9" s="1"/>
  <c r="AQ125" i="9"/>
  <c r="AR125" i="9" s="1"/>
  <c r="AM125" i="9"/>
  <c r="AW206" i="9"/>
  <c r="AS206" i="9"/>
  <c r="AV206" i="9" s="1"/>
  <c r="AQ206" i="9"/>
  <c r="AR206" i="9" s="1"/>
  <c r="AM206" i="9"/>
  <c r="AW121" i="9"/>
  <c r="AS121" i="9"/>
  <c r="AV121" i="9" s="1"/>
  <c r="AQ121" i="9"/>
  <c r="AR121" i="9" s="1"/>
  <c r="AM121" i="9"/>
  <c r="AW51" i="9"/>
  <c r="AS51" i="9"/>
  <c r="AV51" i="9" s="1"/>
  <c r="AQ51" i="9"/>
  <c r="AR51" i="9" s="1"/>
  <c r="AM51" i="9"/>
  <c r="AW66" i="9"/>
  <c r="AS66" i="9"/>
  <c r="AV66" i="9" s="1"/>
  <c r="AQ66" i="9"/>
  <c r="AR66" i="9" s="1"/>
  <c r="AM66" i="9"/>
  <c r="AW70" i="9"/>
  <c r="AS70" i="9"/>
  <c r="AV70" i="9" s="1"/>
  <c r="AQ70" i="9"/>
  <c r="AR70" i="9" s="1"/>
  <c r="P70" i="9"/>
  <c r="AW214" i="9"/>
  <c r="AS214" i="9"/>
  <c r="AV214" i="9" s="1"/>
  <c r="AQ214" i="9"/>
  <c r="AR214" i="9" s="1"/>
  <c r="P214" i="9"/>
  <c r="AW237" i="9"/>
  <c r="AS237" i="9"/>
  <c r="AV237" i="9" s="1"/>
  <c r="AQ237" i="9"/>
  <c r="AR237" i="9" s="1"/>
  <c r="AW236" i="9"/>
  <c r="AS236" i="9"/>
  <c r="AV236" i="9" s="1"/>
  <c r="AR236" i="9"/>
  <c r="AQ236" i="9"/>
  <c r="AW84" i="9"/>
  <c r="AS84" i="9"/>
  <c r="AV84" i="9" s="1"/>
  <c r="AQ84" i="9"/>
  <c r="AR84" i="9" s="1"/>
  <c r="AW39" i="9"/>
  <c r="AS39" i="9"/>
  <c r="AV39" i="9" s="1"/>
  <c r="AQ39" i="9"/>
  <c r="AR39" i="9" s="1"/>
  <c r="P39" i="9"/>
  <c r="AW40" i="9"/>
  <c r="AS40" i="9"/>
  <c r="AV40" i="9" s="1"/>
  <c r="AQ40" i="9"/>
  <c r="AR40" i="9" s="1"/>
  <c r="AM40" i="9"/>
  <c r="AW72" i="9"/>
  <c r="AS72" i="9"/>
  <c r="AV72" i="9" s="1"/>
  <c r="AQ72" i="9"/>
  <c r="AR72" i="9" s="1"/>
  <c r="AW83" i="9"/>
  <c r="AS83" i="9"/>
  <c r="AV83" i="9" s="1"/>
  <c r="AQ83" i="9"/>
  <c r="AR83" i="9" s="1"/>
  <c r="AW82" i="9"/>
  <c r="AS82" i="9"/>
  <c r="AV82" i="9" s="1"/>
  <c r="AQ82" i="9"/>
  <c r="AR82" i="9" s="1"/>
  <c r="AW53" i="9"/>
  <c r="AS53" i="9"/>
  <c r="AV53" i="9" s="1"/>
  <c r="AQ53" i="9"/>
  <c r="AR53" i="9" s="1"/>
  <c r="AW43" i="9"/>
  <c r="AS43" i="9"/>
  <c r="AV43" i="9" s="1"/>
  <c r="AQ43" i="9"/>
  <c r="AR43" i="9" s="1"/>
  <c r="AM43" i="9"/>
  <c r="AW42" i="9"/>
  <c r="AS42" i="9"/>
  <c r="AV42" i="9" s="1"/>
  <c r="AQ42" i="9"/>
  <c r="AR42" i="9" s="1"/>
  <c r="AW61" i="9"/>
  <c r="AS61" i="9"/>
  <c r="AV61" i="9" s="1"/>
  <c r="AQ61" i="9"/>
  <c r="AR61" i="9" s="1"/>
  <c r="AM61" i="9"/>
  <c r="AW205" i="9"/>
  <c r="AS205" i="9"/>
  <c r="AV205" i="9" s="1"/>
  <c r="AQ205" i="9"/>
  <c r="AR205" i="9" s="1"/>
  <c r="AM205" i="9"/>
  <c r="AF205" i="9"/>
  <c r="X205" i="9"/>
  <c r="W205" i="9"/>
  <c r="V205" i="9"/>
  <c r="U205" i="9"/>
  <c r="T205" i="9"/>
  <c r="S205" i="9"/>
  <c r="N205" i="9"/>
  <c r="P205" i="9" s="1"/>
  <c r="AW52" i="9"/>
  <c r="AS52" i="9"/>
  <c r="AV52" i="9" s="1"/>
  <c r="AQ52" i="9"/>
  <c r="AR52" i="9" s="1"/>
  <c r="AM52" i="9"/>
  <c r="AW88" i="9"/>
  <c r="AV88" i="9"/>
  <c r="AR88" i="9"/>
  <c r="AW87" i="9"/>
  <c r="AV87" i="9"/>
  <c r="AR87" i="9"/>
  <c r="AW55" i="9"/>
  <c r="AS55" i="9"/>
  <c r="AV55" i="9" s="1"/>
  <c r="AQ55" i="9"/>
  <c r="AR55" i="9" s="1"/>
  <c r="AM55" i="9"/>
  <c r="AW63" i="9"/>
  <c r="AS63" i="9"/>
  <c r="AV63" i="9" s="1"/>
  <c r="AQ63" i="9"/>
  <c r="AR63" i="9" s="1"/>
  <c r="AM63" i="9"/>
  <c r="AW56" i="9"/>
  <c r="AS56" i="9"/>
  <c r="AV56" i="9" s="1"/>
  <c r="AQ56" i="9"/>
  <c r="AR56" i="9" s="1"/>
  <c r="AM56" i="9"/>
  <c r="AW62" i="9"/>
  <c r="AS62" i="9"/>
  <c r="AV62" i="9" s="1"/>
  <c r="AQ62" i="9"/>
  <c r="AR62" i="9" s="1"/>
  <c r="AM62" i="9"/>
  <c r="AW212" i="9"/>
  <c r="AS212" i="9"/>
  <c r="AV212" i="9" s="1"/>
  <c r="AQ212" i="9"/>
  <c r="AR212" i="9" s="1"/>
  <c r="AW256" i="9"/>
  <c r="AS256" i="9"/>
  <c r="AV256" i="9" s="1"/>
  <c r="AQ256" i="9"/>
  <c r="AR256" i="9" s="1"/>
  <c r="AM256" i="9"/>
  <c r="AW227" i="9"/>
  <c r="AS227" i="9"/>
  <c r="AV227" i="9" s="1"/>
  <c r="AQ227" i="9"/>
  <c r="AR227" i="9" s="1"/>
  <c r="AM227" i="9"/>
  <c r="AW161" i="9"/>
  <c r="AS161" i="9"/>
  <c r="AV161" i="9" s="1"/>
  <c r="AQ161" i="9"/>
  <c r="AR161" i="9" s="1"/>
  <c r="AM161" i="9"/>
  <c r="AW167" i="9"/>
  <c r="AS167" i="9"/>
  <c r="AV167" i="9" s="1"/>
  <c r="AQ167" i="9"/>
  <c r="AR167" i="9" s="1"/>
  <c r="AM167" i="9"/>
  <c r="AW149" i="9"/>
  <c r="AS149" i="9"/>
  <c r="AV149" i="9" s="1"/>
  <c r="AR149" i="9"/>
  <c r="AW148" i="9"/>
  <c r="AS148" i="9"/>
  <c r="AV148" i="9" s="1"/>
  <c r="AR148" i="9"/>
  <c r="AW145" i="9"/>
  <c r="AS145" i="9"/>
  <c r="AV145" i="9" s="1"/>
  <c r="AR145" i="9"/>
  <c r="M145" i="9"/>
  <c r="AW147" i="9"/>
  <c r="AS147" i="9"/>
  <c r="AV147" i="9" s="1"/>
  <c r="AR147" i="9"/>
  <c r="M147" i="9"/>
  <c r="AW135" i="9"/>
  <c r="AS135" i="9"/>
  <c r="AV135" i="9" s="1"/>
  <c r="AR135" i="9"/>
  <c r="M135" i="9"/>
  <c r="AW142" i="9"/>
  <c r="AS142" i="9"/>
  <c r="AV142" i="9" s="1"/>
  <c r="AR142" i="9"/>
  <c r="M142" i="9"/>
  <c r="AW127" i="9"/>
  <c r="AS127" i="9"/>
  <c r="AR127" i="9"/>
  <c r="M127" i="9"/>
  <c r="AW137" i="9"/>
  <c r="AS137" i="9"/>
  <c r="AV137" i="9" s="1"/>
  <c r="AR137" i="9"/>
  <c r="M137" i="9"/>
  <c r="AW146" i="9"/>
  <c r="AS146" i="9"/>
  <c r="AV146" i="9" s="1"/>
  <c r="AQ146" i="9"/>
  <c r="AR146" i="9" s="1"/>
  <c r="AM146" i="9"/>
  <c r="AW144" i="9"/>
  <c r="AS144" i="9"/>
  <c r="AV144" i="9" s="1"/>
  <c r="AQ144" i="9"/>
  <c r="AR144" i="9" s="1"/>
  <c r="AM144" i="9"/>
  <c r="AW71" i="9"/>
  <c r="AS71" i="9"/>
  <c r="AV71" i="9" s="1"/>
  <c r="AQ71" i="9"/>
  <c r="AR71" i="9" s="1"/>
  <c r="P71" i="9"/>
  <c r="AW57" i="9"/>
  <c r="AS57" i="9"/>
  <c r="AV57" i="9" s="1"/>
  <c r="AQ57" i="9"/>
  <c r="AR57" i="9" s="1"/>
  <c r="P57" i="9"/>
  <c r="AW235" i="9"/>
  <c r="AS235" i="9"/>
  <c r="AV235" i="9" s="1"/>
  <c r="AQ235" i="9"/>
  <c r="AR235" i="9" s="1"/>
  <c r="AW255" i="9"/>
  <c r="AS255" i="9"/>
  <c r="AV255" i="9" s="1"/>
  <c r="AQ255" i="9"/>
  <c r="AR255" i="9" s="1"/>
  <c r="AW234" i="9"/>
  <c r="AS234" i="9"/>
  <c r="AV234" i="9" s="1"/>
  <c r="AQ234" i="9"/>
  <c r="AR234" i="9" s="1"/>
  <c r="AW225" i="9"/>
  <c r="AS225" i="9"/>
  <c r="AV225" i="9" s="1"/>
  <c r="AQ225" i="9"/>
  <c r="AR225" i="9" s="1"/>
  <c r="AW216" i="9"/>
  <c r="AS216" i="9"/>
  <c r="AV216" i="9" s="1"/>
  <c r="AQ216" i="9"/>
  <c r="AR216" i="9" s="1"/>
  <c r="AW209" i="9"/>
  <c r="AS209" i="9"/>
  <c r="AV209" i="9" s="1"/>
  <c r="AQ209" i="9"/>
  <c r="AR209" i="9" s="1"/>
  <c r="AW65" i="9"/>
  <c r="AS65" i="9"/>
  <c r="AV65" i="9" s="1"/>
  <c r="AQ65" i="9"/>
  <c r="AR65" i="9" s="1"/>
  <c r="AW45" i="9"/>
  <c r="AS45" i="9"/>
  <c r="AV45" i="9" s="1"/>
  <c r="AQ45" i="9"/>
  <c r="AR45" i="9" s="1"/>
  <c r="AM45" i="9"/>
  <c r="AW81" i="9"/>
  <c r="AS81" i="9"/>
  <c r="AV81" i="9" s="1"/>
  <c r="AQ81" i="9"/>
  <c r="AR81" i="9" s="1"/>
  <c r="AW124" i="9"/>
  <c r="AS124" i="9"/>
  <c r="AV124" i="9" s="1"/>
  <c r="AQ124" i="9"/>
  <c r="AR124" i="9" s="1"/>
  <c r="AM124" i="9"/>
  <c r="AW188" i="9"/>
  <c r="AS188" i="9"/>
  <c r="AV188" i="9" s="1"/>
  <c r="AQ188" i="9"/>
  <c r="AR188" i="9" s="1"/>
  <c r="AM188" i="9"/>
  <c r="AW159" i="9"/>
  <c r="AS159" i="9"/>
  <c r="AV159" i="9" s="1"/>
  <c r="AQ159" i="9"/>
  <c r="AR159" i="9" s="1"/>
  <c r="AM159" i="9"/>
  <c r="AW187" i="9"/>
  <c r="AS187" i="9"/>
  <c r="AV187" i="9" s="1"/>
  <c r="AQ187" i="9"/>
  <c r="AR187" i="9" s="1"/>
  <c r="AW186" i="9"/>
  <c r="AS186" i="9"/>
  <c r="AV186" i="9" s="1"/>
  <c r="AQ186" i="9"/>
  <c r="AR186" i="9" s="1"/>
  <c r="AW3" i="9"/>
  <c r="AS3" i="9"/>
  <c r="AV3" i="9" s="1"/>
  <c r="AQ3" i="9"/>
  <c r="AR3" i="9" s="1"/>
  <c r="AM3" i="9"/>
  <c r="AW193" i="9"/>
  <c r="AS193" i="9"/>
  <c r="AV193" i="9" s="1"/>
  <c r="AQ193" i="9"/>
  <c r="AR193" i="9" s="1"/>
  <c r="AM193" i="9"/>
  <c r="AW232" i="9"/>
  <c r="AS232" i="9"/>
  <c r="AV232" i="9" s="1"/>
  <c r="AQ232" i="9"/>
  <c r="AR232" i="9" s="1"/>
  <c r="AM232" i="9"/>
  <c r="AW220" i="9"/>
  <c r="AS220" i="9"/>
  <c r="AV220" i="9" s="1"/>
  <c r="AQ220" i="9"/>
  <c r="AR220" i="9" s="1"/>
  <c r="AM220" i="9"/>
  <c r="AF220" i="9"/>
  <c r="AE220" i="9"/>
  <c r="O220" i="9"/>
  <c r="AW196" i="9"/>
  <c r="AS196" i="9"/>
  <c r="AV196" i="9" s="1"/>
  <c r="AQ196" i="9"/>
  <c r="AR196" i="9" s="1"/>
  <c r="AM196" i="9"/>
  <c r="AF196" i="9"/>
  <c r="AE196" i="9"/>
  <c r="AW215" i="9"/>
  <c r="AS215" i="9"/>
  <c r="AV215" i="9" s="1"/>
  <c r="AQ215" i="9"/>
  <c r="AR215" i="9" s="1"/>
  <c r="AW123" i="9"/>
  <c r="AS123" i="9"/>
  <c r="AV123" i="9" s="1"/>
  <c r="AQ123" i="9"/>
  <c r="AR123" i="9" s="1"/>
  <c r="AW229" i="9"/>
  <c r="AS229" i="9"/>
  <c r="AV229" i="9" s="1"/>
  <c r="AQ229" i="9"/>
  <c r="AR229" i="9" s="1"/>
  <c r="AM229" i="9"/>
  <c r="AW143" i="9"/>
  <c r="AS143" i="9"/>
  <c r="AV143" i="9" s="1"/>
  <c r="AQ143" i="9"/>
  <c r="AR143" i="9" s="1"/>
  <c r="AM143" i="9"/>
  <c r="AV127" i="9" l="1"/>
  <c r="AU173" i="1"/>
  <c r="AV4" i="1"/>
  <c r="AV5" i="1"/>
  <c r="AV6" i="1"/>
  <c r="AV7" i="1"/>
  <c r="AV8" i="1"/>
  <c r="AV9" i="1"/>
  <c r="AV10" i="1"/>
  <c r="AV11" i="1"/>
  <c r="AV12" i="1"/>
  <c r="AV13" i="1"/>
  <c r="AV14" i="1"/>
  <c r="AV15" i="1"/>
  <c r="AV16" i="1"/>
  <c r="AV17" i="1"/>
  <c r="AV18" i="1"/>
  <c r="AV19" i="1"/>
  <c r="AV20" i="1"/>
  <c r="AV21" i="1"/>
  <c r="AV22" i="1"/>
  <c r="AV23" i="1"/>
  <c r="AV24" i="1"/>
  <c r="AV25" i="1"/>
  <c r="AV26" i="1"/>
  <c r="AV27" i="1"/>
  <c r="AV28" i="1"/>
  <c r="AV29" i="1"/>
  <c r="AV30" i="1"/>
  <c r="AV31" i="1"/>
  <c r="AV32" i="1"/>
  <c r="AV33" i="1"/>
  <c r="AV34" i="1"/>
  <c r="AV35" i="1"/>
  <c r="AV36" i="1"/>
  <c r="AV37" i="1"/>
  <c r="AV38" i="1"/>
  <c r="AV39" i="1"/>
  <c r="AV40" i="1"/>
  <c r="AV41" i="1"/>
  <c r="AV42" i="1"/>
  <c r="AV43" i="1"/>
  <c r="AV44" i="1"/>
  <c r="AV45" i="1"/>
  <c r="AV46" i="1"/>
  <c r="AV47" i="1"/>
  <c r="AV48" i="1"/>
  <c r="AV49" i="1"/>
  <c r="AV50" i="1"/>
  <c r="AV51" i="1"/>
  <c r="AV52" i="1"/>
  <c r="AV53" i="1"/>
  <c r="AV54" i="1"/>
  <c r="AV55" i="1"/>
  <c r="AV56" i="1"/>
  <c r="AV57" i="1"/>
  <c r="AV58" i="1"/>
  <c r="AV59" i="1"/>
  <c r="AV60" i="1"/>
  <c r="AV61" i="1"/>
  <c r="AV62" i="1"/>
  <c r="AV63" i="1"/>
  <c r="AV64" i="1"/>
  <c r="AV65" i="1"/>
  <c r="AV66" i="1"/>
  <c r="AV67" i="1"/>
  <c r="AV68" i="1"/>
  <c r="AV69" i="1"/>
  <c r="AV70" i="1"/>
  <c r="AV71" i="1"/>
  <c r="AV72" i="1"/>
  <c r="AV73" i="1"/>
  <c r="AV74" i="1"/>
  <c r="AV75" i="1"/>
  <c r="AV76" i="1"/>
  <c r="AV77" i="1"/>
  <c r="AV78" i="1"/>
  <c r="AV79" i="1"/>
  <c r="AV80" i="1"/>
  <c r="AV81" i="1"/>
  <c r="AV82" i="1"/>
  <c r="AV83" i="1"/>
  <c r="AV84" i="1"/>
  <c r="AV85" i="1"/>
  <c r="AV86" i="1"/>
  <c r="AV87" i="1"/>
  <c r="AV88" i="1"/>
  <c r="AV89" i="1"/>
  <c r="AV90" i="1"/>
  <c r="AV91" i="1"/>
  <c r="AV92" i="1"/>
  <c r="AV93" i="1"/>
  <c r="AV94" i="1"/>
  <c r="AV95" i="1"/>
  <c r="AV96" i="1"/>
  <c r="AV97" i="1"/>
  <c r="AV98" i="1"/>
  <c r="AV99" i="1"/>
  <c r="AV100" i="1"/>
  <c r="AV101" i="1"/>
  <c r="AV102" i="1"/>
  <c r="AV103" i="1"/>
  <c r="AV104" i="1"/>
  <c r="AV105" i="1"/>
  <c r="AV106" i="1"/>
  <c r="AV107" i="1"/>
  <c r="AV108" i="1"/>
  <c r="AV109" i="1"/>
  <c r="AV110" i="1"/>
  <c r="AV111" i="1"/>
  <c r="AV112" i="1"/>
  <c r="AV113" i="1"/>
  <c r="AV114" i="1"/>
  <c r="AV115" i="1"/>
  <c r="AV116" i="1"/>
  <c r="AV117" i="1"/>
  <c r="AV118" i="1"/>
  <c r="AV119" i="1"/>
  <c r="AV120" i="1"/>
  <c r="AV121" i="1"/>
  <c r="AV122" i="1"/>
  <c r="AV123" i="1"/>
  <c r="AV124" i="1"/>
  <c r="AV125" i="1"/>
  <c r="AV126" i="1"/>
  <c r="AV127" i="1"/>
  <c r="AV128" i="1"/>
  <c r="AV129" i="1"/>
  <c r="AV130" i="1"/>
  <c r="AV131" i="1"/>
  <c r="AV132" i="1"/>
  <c r="AV133" i="1"/>
  <c r="AV134" i="1"/>
  <c r="AV135" i="1"/>
  <c r="AV136" i="1"/>
  <c r="AV137" i="1"/>
  <c r="AV138" i="1"/>
  <c r="AV139" i="1"/>
  <c r="AV140" i="1"/>
  <c r="AV141" i="1"/>
  <c r="AV142" i="1"/>
  <c r="AV143" i="1"/>
  <c r="AV144" i="1"/>
  <c r="AV145" i="1"/>
  <c r="AV146" i="1"/>
  <c r="AV147" i="1"/>
  <c r="AV148" i="1"/>
  <c r="AV149" i="1"/>
  <c r="AV150" i="1"/>
  <c r="AV151" i="1"/>
  <c r="AV152" i="1"/>
  <c r="AV153" i="1"/>
  <c r="AV154" i="1"/>
  <c r="AV155" i="1"/>
  <c r="AV156" i="1"/>
  <c r="AV157" i="1"/>
  <c r="AV158" i="1"/>
  <c r="AV159" i="1"/>
  <c r="AV160" i="1"/>
  <c r="AV161" i="1"/>
  <c r="AV162" i="1"/>
  <c r="AV163" i="1"/>
  <c r="AV164" i="1"/>
  <c r="AV165" i="1"/>
  <c r="AV166" i="1"/>
  <c r="AV167" i="1"/>
  <c r="AV168" i="1"/>
  <c r="AV169" i="1"/>
  <c r="AV170" i="1"/>
  <c r="AV171" i="1"/>
  <c r="AV172" i="1"/>
  <c r="AV173" i="1"/>
  <c r="AV174" i="1"/>
  <c r="AV175" i="1"/>
  <c r="AV176" i="1"/>
  <c r="AV177" i="1"/>
  <c r="AV178" i="1"/>
  <c r="AV179" i="1"/>
  <c r="AV180" i="1"/>
  <c r="AV181" i="1"/>
  <c r="AV182" i="1"/>
  <c r="AV183" i="1"/>
  <c r="AV184" i="1"/>
  <c r="AV185" i="1"/>
  <c r="AV186" i="1"/>
  <c r="AV187" i="1"/>
  <c r="AV188" i="1"/>
  <c r="AV189" i="1"/>
  <c r="AV190" i="1"/>
  <c r="AV191" i="1"/>
  <c r="AV192" i="1"/>
  <c r="AV193" i="1"/>
  <c r="AV194" i="1"/>
  <c r="AV195" i="1"/>
  <c r="AV196" i="1"/>
  <c r="AV197" i="1"/>
  <c r="AV198" i="1"/>
  <c r="AV199" i="1"/>
  <c r="AV200" i="1"/>
  <c r="AV201" i="1"/>
  <c r="AV202" i="1"/>
  <c r="AV203" i="1"/>
  <c r="AV204" i="1"/>
  <c r="AV205" i="1"/>
  <c r="AV206" i="1"/>
  <c r="AV207" i="1"/>
  <c r="AV208" i="1"/>
  <c r="AV209" i="1"/>
  <c r="AV210" i="1"/>
  <c r="AV211" i="1"/>
  <c r="AV212" i="1"/>
  <c r="AV213" i="1"/>
  <c r="AV214" i="1"/>
  <c r="AV215" i="1"/>
  <c r="AV216" i="1"/>
  <c r="AV217" i="1"/>
  <c r="AV218" i="1"/>
  <c r="AV219" i="1"/>
  <c r="AV220" i="1"/>
  <c r="AV221" i="1"/>
  <c r="AV222" i="1"/>
  <c r="AV223" i="1"/>
  <c r="AV224" i="1"/>
  <c r="AV225" i="1"/>
  <c r="AV226" i="1"/>
  <c r="AV227" i="1"/>
  <c r="AV228" i="1"/>
  <c r="AV229" i="1"/>
  <c r="AV230" i="1"/>
  <c r="AV231" i="1"/>
  <c r="AV232" i="1"/>
  <c r="AV233" i="1"/>
  <c r="AV234" i="1"/>
  <c r="AV235" i="1"/>
  <c r="AV236" i="1"/>
  <c r="AV237" i="1"/>
  <c r="AV238" i="1"/>
  <c r="AV239" i="1"/>
  <c r="AV240" i="1"/>
  <c r="AV241" i="1"/>
  <c r="AV242" i="1"/>
  <c r="AV243" i="1"/>
  <c r="AV244" i="1"/>
  <c r="AV245" i="1"/>
  <c r="AV246" i="1"/>
  <c r="AV247" i="1"/>
  <c r="AV248" i="1"/>
  <c r="AV249" i="1"/>
  <c r="AV250" i="1"/>
  <c r="AV251" i="1"/>
  <c r="AV252" i="1"/>
  <c r="AV253" i="1"/>
  <c r="AV254" i="1"/>
  <c r="AV255" i="1"/>
  <c r="AV256" i="1"/>
  <c r="AV257" i="1"/>
  <c r="AV258" i="1"/>
  <c r="AV259" i="1"/>
  <c r="AV260" i="1"/>
  <c r="AV261" i="1"/>
  <c r="AV262" i="1"/>
  <c r="AV263" i="1"/>
  <c r="AV264" i="1"/>
  <c r="AV265" i="1"/>
  <c r="AV266" i="1"/>
  <c r="AV267" i="1"/>
  <c r="AU172" i="1"/>
  <c r="AU174" i="1"/>
  <c r="AU175" i="1"/>
  <c r="AU182" i="1"/>
  <c r="AV3" i="1"/>
  <c r="AQ267" i="1" l="1"/>
  <c r="AR267" i="1" s="1"/>
  <c r="AS267" i="1"/>
  <c r="AU267" i="1" s="1"/>
  <c r="AM267" i="1"/>
  <c r="AQ266" i="1"/>
  <c r="AR266" i="1" s="1"/>
  <c r="AS266" i="1"/>
  <c r="AU266" i="1" s="1"/>
  <c r="AM264" i="1"/>
  <c r="AM265" i="1"/>
  <c r="AM266" i="1"/>
  <c r="AS264" i="1"/>
  <c r="AU264" i="1" s="1"/>
  <c r="AS265" i="1"/>
  <c r="AU265" i="1" s="1"/>
  <c r="AQ264" i="1"/>
  <c r="AR264" i="1" s="1"/>
  <c r="AQ265" i="1"/>
  <c r="AR265" i="1" s="1"/>
  <c r="AQ192" i="1" l="1"/>
  <c r="AQ26" i="1" l="1"/>
  <c r="AS54" i="1" l="1"/>
  <c r="AU54" i="1" s="1"/>
  <c r="AS55" i="1"/>
  <c r="AU55" i="1" s="1"/>
  <c r="AS56" i="1"/>
  <c r="AU56" i="1" s="1"/>
  <c r="AS57" i="1"/>
  <c r="AU57" i="1" s="1"/>
  <c r="AQ54" i="1"/>
  <c r="AR54" i="1" s="1"/>
  <c r="AQ55" i="1"/>
  <c r="AR55" i="1" s="1"/>
  <c r="AQ56" i="1"/>
  <c r="AR56" i="1" s="1"/>
  <c r="AQ57" i="1"/>
  <c r="AR57" i="1" s="1"/>
  <c r="AQ53" i="1"/>
  <c r="AR53" i="1" s="1"/>
  <c r="AS53" i="1"/>
  <c r="AU53" i="1" s="1"/>
  <c r="AM53" i="1"/>
  <c r="AQ263" i="1" l="1"/>
  <c r="AR263" i="1" s="1"/>
  <c r="AS263" i="1"/>
  <c r="AU263" i="1" s="1"/>
  <c r="AQ262" i="1"/>
  <c r="AR262" i="1" s="1"/>
  <c r="AS262" i="1"/>
  <c r="AU262" i="1" s="1"/>
  <c r="AM262" i="1"/>
  <c r="AM263" i="1"/>
  <c r="AS155" i="1" l="1"/>
  <c r="AU155" i="1" s="1"/>
  <c r="AS156" i="1"/>
  <c r="AU156" i="1" s="1"/>
  <c r="AQ155" i="1"/>
  <c r="AR155" i="1" s="1"/>
  <c r="AQ156" i="1"/>
  <c r="AR156" i="1" s="1"/>
  <c r="AS154" i="1"/>
  <c r="AU154" i="1" s="1"/>
  <c r="AQ154" i="1"/>
  <c r="AR154" i="1" s="1"/>
  <c r="AM154" i="1"/>
  <c r="AS261" i="1" l="1"/>
  <c r="AU261" i="1" s="1"/>
  <c r="AQ261" i="1"/>
  <c r="AR261" i="1" s="1"/>
  <c r="AS260" i="1"/>
  <c r="AU260" i="1" s="1"/>
  <c r="AQ260" i="1"/>
  <c r="AR260" i="1" s="1"/>
  <c r="AM261" i="1"/>
  <c r="AM260" i="1"/>
  <c r="AS259" i="1"/>
  <c r="AU259" i="1" s="1"/>
  <c r="AQ259" i="1"/>
  <c r="AR259" i="1" s="1"/>
  <c r="AM259" i="1"/>
  <c r="AS258" i="1"/>
  <c r="AU258" i="1" s="1"/>
  <c r="AQ258" i="1"/>
  <c r="AR258" i="1" s="1"/>
  <c r="AM258" i="1"/>
  <c r="AS257" i="1"/>
  <c r="AU257" i="1" s="1"/>
  <c r="AQ257" i="1"/>
  <c r="AR257" i="1" s="1"/>
  <c r="AM257" i="1"/>
  <c r="AS256" i="1"/>
  <c r="AU256" i="1" s="1"/>
  <c r="AQ256" i="1"/>
  <c r="AR256" i="1" s="1"/>
  <c r="AM256" i="1"/>
  <c r="AS255" i="1"/>
  <c r="AU255" i="1" s="1"/>
  <c r="AQ255" i="1"/>
  <c r="AR255" i="1" s="1"/>
  <c r="AM255" i="1"/>
  <c r="AS254" i="1"/>
  <c r="AU254" i="1" s="1"/>
  <c r="AQ254" i="1"/>
  <c r="AR254" i="1" s="1"/>
  <c r="AM254" i="1"/>
  <c r="AQ253" i="1"/>
  <c r="AR253" i="1" s="1"/>
  <c r="AS253" i="1"/>
  <c r="AU253" i="1" s="1"/>
  <c r="AM253" i="1"/>
  <c r="AQ252" i="1"/>
  <c r="AR252" i="1" s="1"/>
  <c r="AS252" i="1"/>
  <c r="AU252" i="1" s="1"/>
  <c r="AM252" i="1"/>
  <c r="AQ251" i="1"/>
  <c r="AR251" i="1" s="1"/>
  <c r="AS251" i="1"/>
  <c r="AU251" i="1" s="1"/>
  <c r="AM251" i="1"/>
  <c r="AQ250" i="1"/>
  <c r="AR250" i="1" s="1"/>
  <c r="AS250" i="1"/>
  <c r="AU250" i="1" s="1"/>
  <c r="AM250" i="1"/>
  <c r="AQ249" i="1"/>
  <c r="AR249" i="1" s="1"/>
  <c r="AS249" i="1"/>
  <c r="AU249" i="1" s="1"/>
  <c r="AM249" i="1"/>
  <c r="AQ248" i="1"/>
  <c r="AR248" i="1" s="1"/>
  <c r="AS248" i="1"/>
  <c r="AU248" i="1" s="1"/>
  <c r="AM248" i="1"/>
  <c r="AS247" i="1"/>
  <c r="AU247" i="1" s="1"/>
  <c r="AQ247" i="1"/>
  <c r="AR247" i="1" s="1"/>
  <c r="AM247" i="1"/>
  <c r="AS246" i="1"/>
  <c r="AU246" i="1" s="1"/>
  <c r="AQ246" i="1"/>
  <c r="AR246" i="1" s="1"/>
  <c r="AM246" i="1"/>
  <c r="AS245" i="1"/>
  <c r="AU245" i="1" s="1"/>
  <c r="AQ245" i="1"/>
  <c r="AR245" i="1" s="1"/>
  <c r="AM245" i="1"/>
  <c r="AS244" i="1"/>
  <c r="AU244" i="1" s="1"/>
  <c r="AQ244" i="1"/>
  <c r="AR244" i="1" s="1"/>
  <c r="AM244" i="1"/>
  <c r="AQ243" i="1"/>
  <c r="AR243" i="1" s="1"/>
  <c r="AQ242" i="1"/>
  <c r="AS243" i="1"/>
  <c r="AU243" i="1" s="1"/>
  <c r="AM243" i="1"/>
  <c r="AM240" i="1" l="1"/>
  <c r="AM241" i="1"/>
  <c r="AM242" i="1"/>
  <c r="AM235" i="1"/>
  <c r="AM236" i="1"/>
  <c r="AM237" i="1"/>
  <c r="AM238" i="1"/>
  <c r="AM239" i="1"/>
  <c r="AS242" i="1"/>
  <c r="AR242" i="1"/>
  <c r="M242" i="1"/>
  <c r="AS37" i="1"/>
  <c r="AU37" i="1" s="1"/>
  <c r="AR37" i="1"/>
  <c r="AS36" i="1"/>
  <c r="AU36" i="1" s="1"/>
  <c r="AR36" i="1"/>
  <c r="AS35" i="1"/>
  <c r="AU35" i="1" s="1"/>
  <c r="AR35" i="1"/>
  <c r="M35" i="1"/>
  <c r="AS34" i="1"/>
  <c r="AR34" i="1"/>
  <c r="M34" i="1"/>
  <c r="AS33" i="1"/>
  <c r="AR33" i="1"/>
  <c r="M33" i="1"/>
  <c r="AS32" i="1"/>
  <c r="AR32" i="1"/>
  <c r="M32" i="1"/>
  <c r="AS31" i="1"/>
  <c r="AR31" i="1"/>
  <c r="M31" i="1"/>
  <c r="AS30" i="1"/>
  <c r="AU30" i="1" s="1"/>
  <c r="AR30" i="1"/>
  <c r="M30" i="1"/>
  <c r="AU33" i="1" l="1"/>
  <c r="AU31" i="1"/>
  <c r="AU34" i="1"/>
  <c r="AU32" i="1"/>
  <c r="AU242" i="1"/>
  <c r="AQ240" i="1"/>
  <c r="AR240" i="1" s="1"/>
  <c r="AQ241" i="1"/>
  <c r="AR241" i="1" s="1"/>
  <c r="AS240" i="1"/>
  <c r="AU240" i="1" s="1"/>
  <c r="AS241" i="1"/>
  <c r="AU241" i="1" s="1"/>
  <c r="AS228" i="1"/>
  <c r="AU228" i="1" s="1"/>
  <c r="AS229" i="1"/>
  <c r="AU229" i="1" s="1"/>
  <c r="AS230" i="1"/>
  <c r="AU230" i="1" s="1"/>
  <c r="AS231" i="1"/>
  <c r="AU231" i="1" s="1"/>
  <c r="AS232" i="1"/>
  <c r="AU232" i="1" s="1"/>
  <c r="AS233" i="1"/>
  <c r="AU233" i="1" s="1"/>
  <c r="AS234" i="1"/>
  <c r="AU234" i="1" s="1"/>
  <c r="AS235" i="1"/>
  <c r="AU235" i="1" s="1"/>
  <c r="AS236" i="1"/>
  <c r="AU236" i="1" s="1"/>
  <c r="AS237" i="1"/>
  <c r="AU237" i="1" s="1"/>
  <c r="AS238" i="1"/>
  <c r="AU238" i="1" s="1"/>
  <c r="AS239" i="1"/>
  <c r="AU239" i="1" s="1"/>
  <c r="AS227" i="1"/>
  <c r="AU227" i="1" s="1"/>
  <c r="AQ228" i="1"/>
  <c r="AR228" i="1" s="1"/>
  <c r="AQ229" i="1"/>
  <c r="AR229" i="1" s="1"/>
  <c r="AQ230" i="1"/>
  <c r="AR230" i="1" s="1"/>
  <c r="AQ231" i="1"/>
  <c r="AR231" i="1" s="1"/>
  <c r="AQ232" i="1"/>
  <c r="AR232" i="1" s="1"/>
  <c r="AQ233" i="1"/>
  <c r="AR233" i="1" s="1"/>
  <c r="AQ234" i="1"/>
  <c r="AR234" i="1" s="1"/>
  <c r="AQ235" i="1"/>
  <c r="AR235" i="1" s="1"/>
  <c r="AQ236" i="1"/>
  <c r="AR236" i="1" s="1"/>
  <c r="AQ237" i="1"/>
  <c r="AR237" i="1" s="1"/>
  <c r="AQ238" i="1"/>
  <c r="AR238" i="1" s="1"/>
  <c r="AQ239" i="1"/>
  <c r="AR239" i="1" s="1"/>
  <c r="AM234" i="1" l="1"/>
  <c r="AM233" i="1"/>
  <c r="AM232" i="1"/>
  <c r="AM231" i="1"/>
  <c r="AM230" i="1"/>
  <c r="AM229" i="1"/>
  <c r="AM228" i="1"/>
  <c r="AQ178" i="1" l="1"/>
  <c r="AR178" i="1" s="1"/>
  <c r="AS178" i="1"/>
  <c r="AU178" i="1" s="1"/>
  <c r="AS180" i="1"/>
  <c r="AQ180" i="1"/>
  <c r="AR180" i="1" s="1"/>
  <c r="AS179" i="1"/>
  <c r="AU179" i="1" s="1"/>
  <c r="AQ7" i="1"/>
  <c r="AR7" i="1" s="1"/>
  <c r="AQ8" i="1"/>
  <c r="AR8" i="1" s="1"/>
  <c r="AQ9" i="1"/>
  <c r="AS8" i="1"/>
  <c r="AU8" i="1" s="1"/>
  <c r="AM8" i="1"/>
  <c r="AF8" i="1"/>
  <c r="AE8" i="1"/>
  <c r="O8" i="1"/>
  <c r="AS7" i="1"/>
  <c r="AU7" i="1" s="1"/>
  <c r="AM7" i="1"/>
  <c r="AF7" i="1"/>
  <c r="AE7" i="1"/>
  <c r="AS5" i="1"/>
  <c r="AU5" i="1" s="1"/>
  <c r="AS6" i="1"/>
  <c r="AU6" i="1" s="1"/>
  <c r="AS9" i="1"/>
  <c r="AU9" i="1" s="1"/>
  <c r="AS192" i="1" l="1"/>
  <c r="AU192" i="1" s="1"/>
  <c r="AR192" i="1"/>
  <c r="AM192" i="1"/>
  <c r="AQ227" i="1" l="1"/>
  <c r="AR227" i="1" s="1"/>
  <c r="AQ226" i="1"/>
  <c r="AR226" i="1" s="1"/>
  <c r="AQ225" i="1"/>
  <c r="AR225" i="1" s="1"/>
  <c r="AQ224" i="1"/>
  <c r="AR224" i="1" s="1"/>
  <c r="AQ223" i="1"/>
  <c r="AR223" i="1" s="1"/>
  <c r="AQ222" i="1"/>
  <c r="AR222" i="1" s="1"/>
  <c r="AQ221" i="1"/>
  <c r="AR221" i="1" s="1"/>
  <c r="AQ220" i="1"/>
  <c r="AR220" i="1" s="1"/>
  <c r="AS226" i="1"/>
  <c r="AU226" i="1" s="1"/>
  <c r="AS225" i="1"/>
  <c r="AU225" i="1" s="1"/>
  <c r="AS224" i="1"/>
  <c r="AU224" i="1" s="1"/>
  <c r="AS223" i="1"/>
  <c r="AU223" i="1" s="1"/>
  <c r="AS222" i="1"/>
  <c r="AU222" i="1" s="1"/>
  <c r="AS221" i="1"/>
  <c r="AU221" i="1" s="1"/>
  <c r="AS220" i="1"/>
  <c r="AU220" i="1" s="1"/>
  <c r="AQ214" i="1"/>
  <c r="AR214" i="1" s="1"/>
  <c r="AS214" i="1"/>
  <c r="AU214" i="1" s="1"/>
  <c r="AQ215" i="1"/>
  <c r="AR215" i="1" s="1"/>
  <c r="AS215" i="1"/>
  <c r="AU215" i="1" s="1"/>
  <c r="AQ216" i="1"/>
  <c r="AR216" i="1" s="1"/>
  <c r="AS216" i="1"/>
  <c r="AU216" i="1" s="1"/>
  <c r="AQ217" i="1"/>
  <c r="AR217" i="1" s="1"/>
  <c r="AS217" i="1"/>
  <c r="AU217" i="1" s="1"/>
  <c r="AQ218" i="1"/>
  <c r="AR218" i="1" s="1"/>
  <c r="AS218" i="1"/>
  <c r="AU218" i="1" s="1"/>
  <c r="AQ219" i="1"/>
  <c r="AR219" i="1" s="1"/>
  <c r="AS219" i="1"/>
  <c r="AU219" i="1" s="1"/>
  <c r="AQ181" i="1" l="1"/>
  <c r="AQ182" i="1"/>
  <c r="AR182" i="1" s="1"/>
  <c r="AQ183" i="1"/>
  <c r="AQ184" i="1"/>
  <c r="AQ185" i="1"/>
  <c r="AQ186" i="1"/>
  <c r="AQ187" i="1"/>
  <c r="AQ188" i="1"/>
  <c r="AQ189" i="1"/>
  <c r="AQ190" i="1"/>
  <c r="AQ191" i="1"/>
  <c r="AQ193" i="1"/>
  <c r="AQ194" i="1"/>
  <c r="AQ195" i="1"/>
  <c r="AQ196" i="1"/>
  <c r="AQ197" i="1"/>
  <c r="AQ198" i="1"/>
  <c r="AQ199" i="1"/>
  <c r="AQ200" i="1"/>
  <c r="AQ201" i="1"/>
  <c r="AQ202" i="1"/>
  <c r="AQ203" i="1"/>
  <c r="AQ204" i="1"/>
  <c r="AQ205" i="1"/>
  <c r="AQ206" i="1"/>
  <c r="AQ207" i="1"/>
  <c r="AQ208" i="1"/>
  <c r="AQ209" i="1"/>
  <c r="AQ210" i="1"/>
  <c r="AQ211" i="1"/>
  <c r="AQ212" i="1"/>
  <c r="AQ213" i="1"/>
  <c r="AQ179" i="1"/>
  <c r="AR179" i="1" s="1"/>
  <c r="AQ176" i="1"/>
  <c r="AQ177" i="1"/>
  <c r="AQ168" i="1"/>
  <c r="AQ169" i="1"/>
  <c r="AQ170" i="1"/>
  <c r="AQ171" i="1"/>
  <c r="AQ172" i="1"/>
  <c r="AR172" i="1" s="1"/>
  <c r="AQ173" i="1"/>
  <c r="AR173" i="1" s="1"/>
  <c r="AQ174" i="1"/>
  <c r="AR174" i="1" s="1"/>
  <c r="AQ175" i="1"/>
  <c r="AR175" i="1" s="1"/>
  <c r="AQ4" i="1"/>
  <c r="AQ5" i="1"/>
  <c r="AQ6" i="1"/>
  <c r="AQ10" i="1"/>
  <c r="AQ11" i="1"/>
  <c r="AQ12" i="1"/>
  <c r="AQ13" i="1"/>
  <c r="AQ14" i="1"/>
  <c r="AQ15" i="1"/>
  <c r="AQ16" i="1"/>
  <c r="AQ17" i="1"/>
  <c r="AQ18" i="1"/>
  <c r="AQ19" i="1"/>
  <c r="AQ20" i="1"/>
  <c r="AQ21" i="1"/>
  <c r="AQ22" i="1"/>
  <c r="AQ23" i="1"/>
  <c r="AQ24" i="1"/>
  <c r="AQ25" i="1"/>
  <c r="AQ27" i="1"/>
  <c r="AQ28" i="1"/>
  <c r="AQ29" i="1"/>
  <c r="AQ38" i="1"/>
  <c r="AQ39" i="1"/>
  <c r="AQ40" i="1"/>
  <c r="AQ41" i="1"/>
  <c r="AQ52" i="1"/>
  <c r="AQ42" i="1"/>
  <c r="AQ43" i="1"/>
  <c r="AQ44" i="1"/>
  <c r="AQ45" i="1"/>
  <c r="AQ46" i="1"/>
  <c r="AQ49" i="1"/>
  <c r="AQ50" i="1"/>
  <c r="AQ51" i="1"/>
  <c r="AQ58" i="1"/>
  <c r="AQ59" i="1"/>
  <c r="AQ60" i="1"/>
  <c r="AQ61" i="1"/>
  <c r="AQ62" i="1"/>
  <c r="AQ63" i="1"/>
  <c r="AQ64" i="1"/>
  <c r="AQ65" i="1"/>
  <c r="AQ66" i="1"/>
  <c r="AQ67" i="1"/>
  <c r="AQ68" i="1"/>
  <c r="AQ69" i="1"/>
  <c r="AQ70" i="1"/>
  <c r="AQ71" i="1"/>
  <c r="AQ72" i="1"/>
  <c r="AQ73" i="1"/>
  <c r="AQ74" i="1"/>
  <c r="AQ75" i="1"/>
  <c r="AQ76" i="1"/>
  <c r="AQ77" i="1"/>
  <c r="AQ78" i="1"/>
  <c r="AQ79" i="1"/>
  <c r="AQ80" i="1"/>
  <c r="AQ81" i="1"/>
  <c r="AQ82" i="1"/>
  <c r="AQ83" i="1"/>
  <c r="AQ84" i="1"/>
  <c r="AQ85" i="1"/>
  <c r="AQ86" i="1"/>
  <c r="AQ87" i="1"/>
  <c r="AQ88" i="1"/>
  <c r="AQ89" i="1"/>
  <c r="AQ90" i="1"/>
  <c r="AQ91" i="1"/>
  <c r="AQ92" i="1"/>
  <c r="AQ93" i="1"/>
  <c r="AQ94" i="1"/>
  <c r="AQ95" i="1"/>
  <c r="AQ96" i="1"/>
  <c r="AQ97" i="1"/>
  <c r="AQ98" i="1"/>
  <c r="AQ99" i="1"/>
  <c r="AQ100" i="1"/>
  <c r="AQ101" i="1"/>
  <c r="AQ102" i="1"/>
  <c r="AQ103" i="1"/>
  <c r="AQ104" i="1"/>
  <c r="AQ105" i="1"/>
  <c r="AQ106" i="1"/>
  <c r="AQ107" i="1"/>
  <c r="AQ108" i="1"/>
  <c r="AQ109" i="1"/>
  <c r="AQ110" i="1"/>
  <c r="AQ111" i="1"/>
  <c r="AQ112" i="1"/>
  <c r="AQ113" i="1"/>
  <c r="AQ114" i="1"/>
  <c r="AQ115" i="1"/>
  <c r="AQ116" i="1"/>
  <c r="AQ117" i="1"/>
  <c r="AQ118" i="1"/>
  <c r="AQ119" i="1"/>
  <c r="AQ120" i="1"/>
  <c r="AQ121" i="1"/>
  <c r="AQ122" i="1"/>
  <c r="AQ123" i="1"/>
  <c r="AQ124" i="1"/>
  <c r="AQ125" i="1"/>
  <c r="AQ126" i="1"/>
  <c r="AQ127" i="1"/>
  <c r="AQ128" i="1"/>
  <c r="AQ129" i="1"/>
  <c r="AQ130" i="1"/>
  <c r="AQ131" i="1"/>
  <c r="AQ132" i="1"/>
  <c r="AQ133" i="1"/>
  <c r="AQ134" i="1"/>
  <c r="AQ135" i="1"/>
  <c r="AQ136" i="1"/>
  <c r="AQ137" i="1"/>
  <c r="AQ138" i="1"/>
  <c r="AQ139" i="1"/>
  <c r="AQ140" i="1"/>
  <c r="AQ141" i="1"/>
  <c r="AQ142" i="1"/>
  <c r="AQ143" i="1"/>
  <c r="AQ144" i="1"/>
  <c r="AQ145" i="1"/>
  <c r="AQ146" i="1"/>
  <c r="AQ147" i="1"/>
  <c r="AQ148" i="1"/>
  <c r="AQ149" i="1"/>
  <c r="AQ150" i="1"/>
  <c r="AQ151" i="1"/>
  <c r="AQ152" i="1"/>
  <c r="AQ153" i="1"/>
  <c r="AQ157" i="1"/>
  <c r="AQ158" i="1"/>
  <c r="AQ159" i="1"/>
  <c r="AQ160" i="1"/>
  <c r="AQ161" i="1"/>
  <c r="AQ162" i="1"/>
  <c r="AQ163" i="1"/>
  <c r="AQ164" i="1"/>
  <c r="AQ165" i="1"/>
  <c r="AQ166" i="1"/>
  <c r="AQ167" i="1"/>
  <c r="AQ3" i="1"/>
  <c r="AS213" i="1" l="1"/>
  <c r="AU213" i="1" s="1"/>
  <c r="AR213" i="1"/>
  <c r="AS212" i="1"/>
  <c r="AU212" i="1" s="1"/>
  <c r="AR212" i="1"/>
  <c r="AS211" i="1"/>
  <c r="AU211" i="1" s="1"/>
  <c r="AR211" i="1"/>
  <c r="AS210" i="1"/>
  <c r="AU210" i="1" s="1"/>
  <c r="AR210" i="1"/>
  <c r="AS209" i="1"/>
  <c r="AU209" i="1" s="1"/>
  <c r="AR209" i="1"/>
  <c r="AS208" i="1"/>
  <c r="AU208" i="1" s="1"/>
  <c r="AR208" i="1"/>
  <c r="AS207" i="1"/>
  <c r="AU207" i="1" s="1"/>
  <c r="AR207" i="1"/>
  <c r="AS206" i="1"/>
  <c r="AU206" i="1" s="1"/>
  <c r="AR206" i="1"/>
  <c r="AS205" i="1"/>
  <c r="AU205" i="1" s="1"/>
  <c r="AR205" i="1"/>
  <c r="AS204" i="1"/>
  <c r="AU204" i="1" s="1"/>
  <c r="AR204" i="1"/>
  <c r="AS203" i="1"/>
  <c r="AU203" i="1" s="1"/>
  <c r="AR203" i="1"/>
  <c r="AS202" i="1"/>
  <c r="AU202" i="1" s="1"/>
  <c r="AR202" i="1"/>
  <c r="AS201" i="1"/>
  <c r="AU201" i="1" s="1"/>
  <c r="AR201" i="1"/>
  <c r="AS200" i="1"/>
  <c r="AU200" i="1" s="1"/>
  <c r="AR200" i="1"/>
  <c r="AS199" i="1"/>
  <c r="AU199" i="1" s="1"/>
  <c r="AR199" i="1"/>
  <c r="AS42" i="1"/>
  <c r="AU42" i="1" s="1"/>
  <c r="AR42" i="1"/>
  <c r="AU48" i="1"/>
  <c r="AR48" i="1"/>
  <c r="AU47" i="1"/>
  <c r="AR47" i="1"/>
  <c r="AS134" i="1"/>
  <c r="AU134" i="1" s="1"/>
  <c r="AR134" i="1"/>
  <c r="AS133" i="1"/>
  <c r="AU133" i="1" s="1"/>
  <c r="AR133" i="1"/>
  <c r="AS132" i="1"/>
  <c r="AU132" i="1" s="1"/>
  <c r="AR132" i="1"/>
  <c r="AS131" i="1"/>
  <c r="AU131" i="1" s="1"/>
  <c r="AR131" i="1"/>
  <c r="AS130" i="1"/>
  <c r="AU130" i="1" s="1"/>
  <c r="AR130" i="1"/>
  <c r="AS129" i="1"/>
  <c r="AU129" i="1" s="1"/>
  <c r="AR129" i="1"/>
  <c r="AS128" i="1"/>
  <c r="AU128" i="1" s="1"/>
  <c r="AR128" i="1"/>
  <c r="AS127" i="1"/>
  <c r="AU127" i="1" s="1"/>
  <c r="AR127" i="1"/>
  <c r="AS126" i="1"/>
  <c r="AU126" i="1" s="1"/>
  <c r="AR126" i="1"/>
  <c r="AS125" i="1"/>
  <c r="AU125" i="1" s="1"/>
  <c r="AR125" i="1"/>
  <c r="AS124" i="1"/>
  <c r="AU124" i="1" s="1"/>
  <c r="AR124" i="1"/>
  <c r="AS123" i="1"/>
  <c r="AU123" i="1" s="1"/>
  <c r="AR123" i="1"/>
  <c r="AS122" i="1"/>
  <c r="AU122" i="1" s="1"/>
  <c r="AR122" i="1"/>
  <c r="AS121" i="1"/>
  <c r="AU121" i="1" s="1"/>
  <c r="AR121" i="1"/>
  <c r="AS120" i="1"/>
  <c r="AU120" i="1" s="1"/>
  <c r="AR120" i="1"/>
  <c r="AS119" i="1"/>
  <c r="AU119" i="1" s="1"/>
  <c r="AR119" i="1"/>
  <c r="AS118" i="1"/>
  <c r="AU118" i="1" s="1"/>
  <c r="AR118" i="1"/>
  <c r="AS117" i="1"/>
  <c r="AU117" i="1" s="1"/>
  <c r="AR117" i="1"/>
  <c r="AS17" i="1"/>
  <c r="AU17" i="1" s="1"/>
  <c r="AR17" i="1"/>
  <c r="AS198" i="1"/>
  <c r="AU198" i="1" s="1"/>
  <c r="AR198" i="1"/>
  <c r="AS147" i="1"/>
  <c r="AU147" i="1" s="1"/>
  <c r="AR147" i="1"/>
  <c r="AS146" i="1"/>
  <c r="AU146" i="1" s="1"/>
  <c r="AR146" i="1"/>
  <c r="AS145" i="1"/>
  <c r="AU145" i="1" s="1"/>
  <c r="AR145" i="1"/>
  <c r="AS144" i="1"/>
  <c r="AU144" i="1" s="1"/>
  <c r="AR144" i="1"/>
  <c r="AS143" i="1"/>
  <c r="AU143" i="1" s="1"/>
  <c r="AR143" i="1"/>
  <c r="AS142" i="1"/>
  <c r="AU142" i="1" s="1"/>
  <c r="AR142" i="1"/>
  <c r="AS141" i="1"/>
  <c r="AU141" i="1" s="1"/>
  <c r="AR141" i="1"/>
  <c r="AS140" i="1"/>
  <c r="AU140" i="1" s="1"/>
  <c r="AR140" i="1"/>
  <c r="AS139" i="1"/>
  <c r="AU139" i="1" s="1"/>
  <c r="AR139" i="1"/>
  <c r="AS138" i="1"/>
  <c r="AU138" i="1" s="1"/>
  <c r="AR138" i="1"/>
  <c r="AS27" i="1"/>
  <c r="AU27" i="1" s="1"/>
  <c r="AR27" i="1"/>
  <c r="P27" i="1"/>
  <c r="AS26" i="1"/>
  <c r="AU26" i="1" s="1"/>
  <c r="AR26" i="1"/>
  <c r="P26" i="1"/>
  <c r="AS25" i="1"/>
  <c r="AU25" i="1" s="1"/>
  <c r="AR25" i="1"/>
  <c r="AS24" i="1"/>
  <c r="AU24" i="1" s="1"/>
  <c r="AR24" i="1"/>
  <c r="AS23" i="1"/>
  <c r="AU23" i="1" s="1"/>
  <c r="AR23" i="1"/>
  <c r="AS22" i="1"/>
  <c r="AU22" i="1" s="1"/>
  <c r="AR22" i="1"/>
  <c r="AS21" i="1"/>
  <c r="AU21" i="1" s="1"/>
  <c r="AR21" i="1"/>
  <c r="AS20" i="1"/>
  <c r="AU20" i="1" s="1"/>
  <c r="AR20" i="1"/>
  <c r="AS153" i="1"/>
  <c r="AU153" i="1" s="1"/>
  <c r="AR153" i="1"/>
  <c r="AF153" i="1"/>
  <c r="AS152" i="1"/>
  <c r="AU152" i="1" s="1"/>
  <c r="AR152" i="1"/>
  <c r="AS151" i="1"/>
  <c r="AU151" i="1" s="1"/>
  <c r="AR151" i="1"/>
  <c r="AS150" i="1"/>
  <c r="AU150" i="1" s="1"/>
  <c r="AR150" i="1"/>
  <c r="P59" i="1"/>
  <c r="AS64" i="1"/>
  <c r="AU64" i="1" s="1"/>
  <c r="AR64" i="1"/>
  <c r="P64" i="1"/>
  <c r="AS63" i="1"/>
  <c r="AU63" i="1" s="1"/>
  <c r="AR63" i="1"/>
  <c r="P63" i="1"/>
  <c r="AS62" i="1"/>
  <c r="AU62" i="1" s="1"/>
  <c r="AR62" i="1"/>
  <c r="AS61" i="1"/>
  <c r="AU61" i="1" s="1"/>
  <c r="AR61" i="1"/>
  <c r="AS60" i="1"/>
  <c r="AU60" i="1" s="1"/>
  <c r="AR60" i="1"/>
  <c r="AS177" i="1"/>
  <c r="AU177" i="1" s="1"/>
  <c r="AR177" i="1"/>
  <c r="P177" i="1"/>
  <c r="AS176" i="1"/>
  <c r="AU176" i="1" s="1"/>
  <c r="AR176" i="1"/>
  <c r="P176" i="1"/>
  <c r="AS197" i="1" l="1"/>
  <c r="AU197" i="1" s="1"/>
  <c r="AR197" i="1"/>
  <c r="AM197" i="1"/>
  <c r="AS196" i="1"/>
  <c r="AU196" i="1" s="1"/>
  <c r="AR196" i="1"/>
  <c r="AM196" i="1"/>
  <c r="AS195" i="1"/>
  <c r="AU195" i="1" s="1"/>
  <c r="AR195" i="1"/>
  <c r="AM195" i="1"/>
  <c r="AS194" i="1"/>
  <c r="AU194" i="1" s="1"/>
  <c r="AR194" i="1"/>
  <c r="AM194" i="1"/>
  <c r="AS193" i="1"/>
  <c r="AU193" i="1" s="1"/>
  <c r="AR193" i="1"/>
  <c r="AM193" i="1"/>
  <c r="AU180" i="1" l="1"/>
  <c r="AM173" i="1"/>
  <c r="AM172" i="1"/>
  <c r="AS171" i="1"/>
  <c r="AU171" i="1" s="1"/>
  <c r="AR171" i="1"/>
  <c r="AM171" i="1"/>
  <c r="AS170" i="1"/>
  <c r="AU170" i="1" s="1"/>
  <c r="AR170" i="1"/>
  <c r="AM170" i="1"/>
  <c r="AS169" i="1"/>
  <c r="AU169" i="1" s="1"/>
  <c r="AR169" i="1"/>
  <c r="AM169" i="1"/>
  <c r="AS168" i="1"/>
  <c r="AU168" i="1" s="1"/>
  <c r="AR168" i="1"/>
  <c r="AM168" i="1"/>
  <c r="AS191" i="1"/>
  <c r="AU191" i="1" s="1"/>
  <c r="AR191" i="1"/>
  <c r="AS190" i="1"/>
  <c r="AU190" i="1" s="1"/>
  <c r="AR190" i="1"/>
  <c r="AS189" i="1"/>
  <c r="AU189" i="1" s="1"/>
  <c r="AR189" i="1"/>
  <c r="AS188" i="1"/>
  <c r="AU188" i="1" s="1"/>
  <c r="AR188" i="1"/>
  <c r="AS187" i="1"/>
  <c r="AU187" i="1" s="1"/>
  <c r="AR187" i="1"/>
  <c r="AS186" i="1"/>
  <c r="AU186" i="1" s="1"/>
  <c r="AR186" i="1"/>
  <c r="AS185" i="1"/>
  <c r="AU185" i="1" s="1"/>
  <c r="AR185" i="1"/>
  <c r="AF185" i="1"/>
  <c r="AS184" i="1"/>
  <c r="AU184" i="1" s="1"/>
  <c r="AR184" i="1"/>
  <c r="AS183" i="1"/>
  <c r="AU183" i="1" s="1"/>
  <c r="AR183" i="1"/>
  <c r="AR6" i="1"/>
  <c r="AR5" i="1"/>
  <c r="N50" i="1" l="1"/>
  <c r="P50" i="1" s="1"/>
  <c r="AS50" i="1"/>
  <c r="AR50" i="1"/>
  <c r="AM50" i="1"/>
  <c r="AF50" i="1"/>
  <c r="X50" i="1"/>
  <c r="W50" i="1"/>
  <c r="V50" i="1"/>
  <c r="U50" i="1"/>
  <c r="T50" i="1"/>
  <c r="S50" i="1"/>
  <c r="AS4" i="1"/>
  <c r="AU4" i="1" s="1"/>
  <c r="AR4" i="1"/>
  <c r="AM4" i="1"/>
  <c r="AS167" i="1"/>
  <c r="AU167" i="1" s="1"/>
  <c r="AR167" i="1"/>
  <c r="AS71" i="1"/>
  <c r="AU71" i="1" s="1"/>
  <c r="AR71" i="1"/>
  <c r="AS166" i="1"/>
  <c r="AU166" i="1" s="1"/>
  <c r="AR166" i="1"/>
  <c r="AM166" i="1"/>
  <c r="AS165" i="1"/>
  <c r="AU165" i="1" s="1"/>
  <c r="AR165" i="1"/>
  <c r="AM165" i="1"/>
  <c r="AU50" i="1" l="1"/>
  <c r="AM14" i="1"/>
  <c r="AR14" i="1"/>
  <c r="AS14" i="1"/>
  <c r="AU14" i="1" s="1"/>
  <c r="AM15" i="1"/>
  <c r="AR15" i="1"/>
  <c r="AS15" i="1"/>
  <c r="AU15" i="1" s="1"/>
  <c r="AM16" i="1"/>
  <c r="AR16" i="1"/>
  <c r="AS16" i="1"/>
  <c r="AU16" i="1" s="1"/>
  <c r="AM18" i="1"/>
  <c r="AR18" i="1"/>
  <c r="AS18" i="1"/>
  <c r="AU18" i="1" s="1"/>
  <c r="AR19" i="1"/>
  <c r="AS19" i="1"/>
  <c r="AU19" i="1" s="1"/>
  <c r="AM28" i="1"/>
  <c r="AR28" i="1"/>
  <c r="AS28" i="1"/>
  <c r="AU28" i="1" s="1"/>
  <c r="AM29" i="1"/>
  <c r="AR29" i="1"/>
  <c r="AS29" i="1"/>
  <c r="AU29" i="1" s="1"/>
  <c r="AM38" i="1"/>
  <c r="AR38" i="1"/>
  <c r="AS38" i="1"/>
  <c r="AU38" i="1" s="1"/>
  <c r="AM39" i="1"/>
  <c r="AR39" i="1"/>
  <c r="AS39" i="1"/>
  <c r="AU39" i="1" s="1"/>
  <c r="AM40" i="1"/>
  <c r="AR40" i="1"/>
  <c r="AS40" i="1"/>
  <c r="AU40" i="1" s="1"/>
  <c r="AM41" i="1"/>
  <c r="AR41" i="1"/>
  <c r="AS41" i="1"/>
  <c r="AU41" i="1" s="1"/>
  <c r="AR52" i="1"/>
  <c r="AS52" i="1"/>
  <c r="AU52" i="1" s="1"/>
  <c r="AM43" i="1"/>
  <c r="AR43" i="1"/>
  <c r="AS43" i="1"/>
  <c r="AU43" i="1" s="1"/>
  <c r="AM44" i="1"/>
  <c r="AR44" i="1"/>
  <c r="AS44" i="1"/>
  <c r="AU44" i="1" s="1"/>
  <c r="AM45" i="1"/>
  <c r="AR45" i="1"/>
  <c r="AS45" i="1"/>
  <c r="AU45" i="1" s="1"/>
  <c r="AM46" i="1"/>
  <c r="AR46" i="1"/>
  <c r="AS46" i="1"/>
  <c r="AU46" i="1" s="1"/>
  <c r="AM49" i="1"/>
  <c r="AR49" i="1"/>
  <c r="AS49" i="1"/>
  <c r="AU49" i="1" s="1"/>
  <c r="AM58" i="1"/>
  <c r="AR58" i="1"/>
  <c r="AS58" i="1"/>
  <c r="AU58" i="1" s="1"/>
  <c r="AM51" i="1"/>
  <c r="AR51" i="1"/>
  <c r="AS51" i="1"/>
  <c r="AU51" i="1" s="1"/>
  <c r="AR59" i="1"/>
  <c r="AS59" i="1"/>
  <c r="AU59" i="1" s="1"/>
  <c r="AM65" i="1"/>
  <c r="AR65" i="1"/>
  <c r="AS65" i="1"/>
  <c r="AU65" i="1" s="1"/>
  <c r="AM66" i="1"/>
  <c r="AR66" i="1"/>
  <c r="AS66" i="1"/>
  <c r="AU66" i="1" s="1"/>
  <c r="AM67" i="1"/>
  <c r="AR67" i="1"/>
  <c r="AS67" i="1"/>
  <c r="AU67" i="1" s="1"/>
  <c r="AM68" i="1"/>
  <c r="AR68" i="1"/>
  <c r="AS68" i="1"/>
  <c r="AU68" i="1" s="1"/>
  <c r="AM69" i="1"/>
  <c r="AR69" i="1"/>
  <c r="AS69" i="1"/>
  <c r="AU69" i="1" s="1"/>
  <c r="AM70" i="1"/>
  <c r="AR70" i="1"/>
  <c r="AS70" i="1"/>
  <c r="AU70" i="1" s="1"/>
  <c r="AM72" i="1"/>
  <c r="AR72" i="1"/>
  <c r="AS72" i="1"/>
  <c r="AU72" i="1" s="1"/>
  <c r="AM73" i="1"/>
  <c r="AR73" i="1"/>
  <c r="AS73" i="1"/>
  <c r="AU73" i="1" s="1"/>
  <c r="AM74" i="1"/>
  <c r="AR74" i="1"/>
  <c r="AS74" i="1"/>
  <c r="AU74" i="1" s="1"/>
  <c r="AM181" i="1"/>
  <c r="AR181" i="1"/>
  <c r="AS181" i="1"/>
  <c r="AU181" i="1" s="1"/>
  <c r="AM75" i="1"/>
  <c r="AR75" i="1"/>
  <c r="AS75" i="1"/>
  <c r="AU75" i="1" s="1"/>
  <c r="AM76" i="1"/>
  <c r="AR76" i="1"/>
  <c r="AS76" i="1"/>
  <c r="AU76" i="1" s="1"/>
  <c r="AM77" i="1"/>
  <c r="AR77" i="1"/>
  <c r="AS77" i="1"/>
  <c r="AU77" i="1" s="1"/>
  <c r="AM78" i="1"/>
  <c r="AR78" i="1"/>
  <c r="AS78" i="1"/>
  <c r="AU78" i="1" s="1"/>
  <c r="AM79" i="1"/>
  <c r="AR79" i="1"/>
  <c r="AS79" i="1"/>
  <c r="AU79" i="1" s="1"/>
  <c r="AM80" i="1"/>
  <c r="AR80" i="1"/>
  <c r="AS80" i="1"/>
  <c r="AU80" i="1" s="1"/>
  <c r="AM81" i="1"/>
  <c r="AR81" i="1"/>
  <c r="AS81" i="1"/>
  <c r="AU81" i="1" s="1"/>
  <c r="AM82" i="1"/>
  <c r="AR82" i="1"/>
  <c r="AS82" i="1"/>
  <c r="AU82" i="1" s="1"/>
  <c r="AM83" i="1"/>
  <c r="AR83" i="1"/>
  <c r="AS83" i="1"/>
  <c r="AU83" i="1" s="1"/>
  <c r="AM84" i="1"/>
  <c r="AR84" i="1"/>
  <c r="AS84" i="1"/>
  <c r="AU84" i="1" s="1"/>
  <c r="AM85" i="1"/>
  <c r="AR85" i="1"/>
  <c r="AS85" i="1"/>
  <c r="AU85" i="1" s="1"/>
  <c r="AM86" i="1"/>
  <c r="AR86" i="1"/>
  <c r="AS86" i="1"/>
  <c r="AU86" i="1" s="1"/>
  <c r="AM87" i="1"/>
  <c r="AR87" i="1"/>
  <c r="AS87" i="1"/>
  <c r="AU87" i="1" s="1"/>
  <c r="AM88" i="1"/>
  <c r="AR88" i="1"/>
  <c r="AS88" i="1"/>
  <c r="AU88" i="1" s="1"/>
  <c r="AM89" i="1"/>
  <c r="AR89" i="1"/>
  <c r="AS89" i="1"/>
  <c r="AU89" i="1" s="1"/>
  <c r="AM90" i="1"/>
  <c r="AR90" i="1"/>
  <c r="AS90" i="1"/>
  <c r="AU90" i="1" s="1"/>
  <c r="AM91" i="1"/>
  <c r="AR91" i="1"/>
  <c r="AS91" i="1"/>
  <c r="AU91" i="1" s="1"/>
  <c r="AM92" i="1"/>
  <c r="AR92" i="1"/>
  <c r="AS92" i="1"/>
  <c r="AU92" i="1" s="1"/>
  <c r="AM93" i="1"/>
  <c r="AR93" i="1"/>
  <c r="AS93" i="1"/>
  <c r="AU93" i="1" s="1"/>
  <c r="AM94" i="1"/>
  <c r="AR94" i="1"/>
  <c r="AS94" i="1"/>
  <c r="AU94" i="1" s="1"/>
  <c r="AM95" i="1"/>
  <c r="AR95" i="1"/>
  <c r="AS95" i="1"/>
  <c r="AU95" i="1" s="1"/>
  <c r="AM96" i="1"/>
  <c r="AR96" i="1"/>
  <c r="AS96" i="1"/>
  <c r="AU96" i="1" s="1"/>
  <c r="AM97" i="1"/>
  <c r="AR97" i="1"/>
  <c r="AS97" i="1"/>
  <c r="AU97" i="1" s="1"/>
  <c r="AM98" i="1"/>
  <c r="AR98" i="1"/>
  <c r="AS98" i="1"/>
  <c r="AU98" i="1" s="1"/>
  <c r="AM99" i="1"/>
  <c r="AR99" i="1"/>
  <c r="AS99" i="1"/>
  <c r="AU99" i="1" s="1"/>
  <c r="AM100" i="1"/>
  <c r="AR100" i="1"/>
  <c r="AS100" i="1"/>
  <c r="AU100" i="1" s="1"/>
  <c r="AM101" i="1"/>
  <c r="AR101" i="1"/>
  <c r="AS101" i="1"/>
  <c r="AU101" i="1" s="1"/>
  <c r="AM102" i="1"/>
  <c r="AR102" i="1"/>
  <c r="AS102" i="1"/>
  <c r="AU102" i="1" s="1"/>
  <c r="AM103" i="1"/>
  <c r="AR103" i="1"/>
  <c r="AS103" i="1"/>
  <c r="AU103" i="1" s="1"/>
  <c r="AM104" i="1"/>
  <c r="AR104" i="1"/>
  <c r="AS104" i="1"/>
  <c r="AU104" i="1" s="1"/>
  <c r="AM105" i="1"/>
  <c r="AR105" i="1"/>
  <c r="AS105" i="1"/>
  <c r="AU105" i="1" s="1"/>
  <c r="AM106" i="1"/>
  <c r="AR106" i="1"/>
  <c r="AS106" i="1"/>
  <c r="AU106" i="1" s="1"/>
  <c r="AM107" i="1"/>
  <c r="AR107" i="1"/>
  <c r="AS107" i="1"/>
  <c r="AU107" i="1" s="1"/>
  <c r="AM108" i="1"/>
  <c r="AR108" i="1"/>
  <c r="AS108" i="1"/>
  <c r="AU108" i="1" s="1"/>
  <c r="AM109" i="1"/>
  <c r="AR109" i="1"/>
  <c r="AS109" i="1"/>
  <c r="AU109" i="1" s="1"/>
  <c r="AM110" i="1"/>
  <c r="AR110" i="1"/>
  <c r="AS110" i="1"/>
  <c r="AU110" i="1" s="1"/>
  <c r="AM111" i="1"/>
  <c r="AR111" i="1"/>
  <c r="AS111" i="1"/>
  <c r="AU111" i="1" s="1"/>
  <c r="AM112" i="1"/>
  <c r="AR112" i="1"/>
  <c r="AS112" i="1"/>
  <c r="AU112" i="1" s="1"/>
  <c r="AM113" i="1"/>
  <c r="AR113" i="1"/>
  <c r="AS113" i="1"/>
  <c r="AU113" i="1" s="1"/>
  <c r="AM114" i="1"/>
  <c r="AR114" i="1"/>
  <c r="AS114" i="1"/>
  <c r="AU114" i="1" s="1"/>
  <c r="AM115" i="1"/>
  <c r="AR115" i="1"/>
  <c r="AS115" i="1"/>
  <c r="AU115" i="1" s="1"/>
  <c r="AR116" i="1"/>
  <c r="AS116" i="1"/>
  <c r="AU116" i="1" s="1"/>
  <c r="AR135" i="1"/>
  <c r="AS135" i="1"/>
  <c r="AU135" i="1" s="1"/>
  <c r="AM136" i="1"/>
  <c r="AR136" i="1"/>
  <c r="AS136" i="1"/>
  <c r="AU136" i="1" s="1"/>
  <c r="AR137" i="1"/>
  <c r="AS137" i="1"/>
  <c r="AU137" i="1" s="1"/>
  <c r="AR148" i="1"/>
  <c r="AS148" i="1"/>
  <c r="AU148" i="1" s="1"/>
  <c r="AR149" i="1"/>
  <c r="AS149" i="1"/>
  <c r="AU149" i="1" s="1"/>
  <c r="AR157" i="1"/>
  <c r="AS157" i="1"/>
  <c r="AU157" i="1" s="1"/>
  <c r="AM158" i="1"/>
  <c r="AR158" i="1"/>
  <c r="AS158" i="1"/>
  <c r="AU158" i="1" s="1"/>
  <c r="AM159" i="1"/>
  <c r="AR159" i="1"/>
  <c r="AS159" i="1"/>
  <c r="AU159" i="1" s="1"/>
  <c r="AM160" i="1"/>
  <c r="AR160" i="1"/>
  <c r="AS160" i="1"/>
  <c r="AU160" i="1" s="1"/>
  <c r="AM161" i="1"/>
  <c r="AR161" i="1"/>
  <c r="AS161" i="1"/>
  <c r="AU161" i="1" s="1"/>
  <c r="AM162" i="1"/>
  <c r="AR162" i="1"/>
  <c r="AS162" i="1"/>
  <c r="AU162" i="1" s="1"/>
  <c r="AM163" i="1"/>
  <c r="AR163" i="1"/>
  <c r="AS163" i="1"/>
  <c r="AU163" i="1" s="1"/>
  <c r="AM164" i="1"/>
  <c r="AR164" i="1"/>
  <c r="AS164" i="1"/>
  <c r="AU164" i="1" s="1"/>
  <c r="AM9" i="1" l="1"/>
  <c r="AM10" i="1"/>
  <c r="AM11" i="1"/>
  <c r="AR9" i="1"/>
  <c r="AR10" i="1"/>
  <c r="AS10" i="1"/>
  <c r="AU10" i="1" s="1"/>
  <c r="AR11" i="1"/>
  <c r="AS11" i="1"/>
  <c r="AU11" i="1" s="1"/>
  <c r="AR12" i="1"/>
  <c r="AS12" i="1"/>
  <c r="AU12" i="1" s="1"/>
  <c r="AR13" i="1"/>
  <c r="AS13" i="1"/>
  <c r="AU13" i="1" s="1"/>
  <c r="AS3" i="1"/>
  <c r="AU3" i="1" s="1"/>
  <c r="AR3" i="1"/>
  <c r="AM3" i="1"/>
</calcChain>
</file>

<file path=xl/comments1.xml><?xml version="1.0" encoding="utf-8"?>
<comments xmlns="http://schemas.openxmlformats.org/spreadsheetml/2006/main">
  <authors>
    <author>haing</author>
  </authors>
  <commentList>
    <comment ref="B2" authorId="0" shapeId="0">
      <text>
        <r>
          <rPr>
            <b/>
            <sz val="9"/>
            <color indexed="81"/>
            <rFont val="Tahoma"/>
            <family val="2"/>
          </rPr>
          <t>haing: si RPI ou FINEX Se referer au Programme suivant Loi de finance</t>
        </r>
        <r>
          <rPr>
            <sz val="9"/>
            <color indexed="81"/>
            <rFont val="Tahoma"/>
            <family val="2"/>
          </rPr>
          <t xml:space="preserve">
</t>
        </r>
      </text>
    </comment>
    <comment ref="C2" authorId="0" shapeId="0">
      <text>
        <r>
          <rPr>
            <b/>
            <sz val="9"/>
            <color indexed="81"/>
            <rFont val="Tahoma"/>
            <family val="2"/>
          </rPr>
          <t>haing:</t>
        </r>
        <r>
          <rPr>
            <sz val="9"/>
            <color indexed="81"/>
            <rFont val="Tahoma"/>
            <family val="2"/>
          </rPr>
          <t xml:space="preserve">
si RPI ou FINEX Se referer au convention LF</t>
        </r>
      </text>
    </comment>
    <comment ref="D2" authorId="0" shapeId="0">
      <text>
        <r>
          <rPr>
            <b/>
            <sz val="9"/>
            <color indexed="81"/>
            <rFont val="Tahoma"/>
            <family val="2"/>
          </rPr>
          <t>haing:</t>
        </r>
        <r>
          <rPr>
            <sz val="9"/>
            <color indexed="81"/>
            <rFont val="Tahoma"/>
            <family val="2"/>
          </rPr>
          <t xml:space="preserve">
si RPI ou FINEX Se referer au convention LF</t>
        </r>
      </text>
    </comment>
    <comment ref="F2" authorId="0" shapeId="0">
      <text>
        <r>
          <rPr>
            <b/>
            <sz val="9"/>
            <color indexed="81"/>
            <rFont val="Tahoma"/>
            <family val="2"/>
          </rPr>
          <t>haing:</t>
        </r>
        <r>
          <rPr>
            <sz val="9"/>
            <color indexed="81"/>
            <rFont val="Tahoma"/>
            <family val="2"/>
          </rPr>
          <t xml:space="preserve">
Intitilé de l'activité suivant CDMT</t>
        </r>
      </text>
    </comment>
    <comment ref="G2" authorId="0" shapeId="0">
      <text>
        <r>
          <rPr>
            <b/>
            <sz val="9"/>
            <color indexed="81"/>
            <rFont val="Tahoma"/>
            <family val="2"/>
          </rPr>
          <t>haing:</t>
        </r>
        <r>
          <rPr>
            <sz val="9"/>
            <color indexed="81"/>
            <rFont val="Tahoma"/>
            <family val="2"/>
          </rPr>
          <t xml:space="preserve">
EC : Entretien Courant, RH : Réhabilitation, CT: Construction, OA :ouvrages d'Art; ET:Etudes , AQ : Aquisition; Formation</t>
        </r>
      </text>
    </comment>
    <comment ref="J2" authorId="0" shapeId="0">
      <text>
        <r>
          <rPr>
            <b/>
            <sz val="9"/>
            <color indexed="81"/>
            <rFont val="Tahoma"/>
            <family val="2"/>
          </rPr>
          <t>haing:</t>
        </r>
        <r>
          <rPr>
            <sz val="9"/>
            <color indexed="81"/>
            <rFont val="Tahoma"/>
            <family val="2"/>
          </rPr>
          <t xml:space="preserve">
Coût prévisionnel inscrit sur le budget en milliers d'Ar</t>
        </r>
      </text>
    </comment>
    <comment ref="K2" authorId="0" shapeId="0">
      <text>
        <r>
          <rPr>
            <b/>
            <sz val="9"/>
            <color indexed="81"/>
            <rFont val="Tahoma"/>
            <family val="2"/>
          </rPr>
          <t>haing:</t>
        </r>
        <r>
          <rPr>
            <sz val="9"/>
            <color indexed="81"/>
            <rFont val="Tahoma"/>
            <family val="2"/>
          </rPr>
          <t xml:space="preserve">
Nom; Tél; Mail</t>
        </r>
      </text>
    </comment>
    <comment ref="AF2" authorId="0" shapeId="0">
      <text>
        <r>
          <rPr>
            <b/>
            <sz val="9"/>
            <color indexed="81"/>
            <rFont val="Tahoma"/>
            <family val="2"/>
          </rPr>
          <t>haing:</t>
        </r>
        <r>
          <rPr>
            <sz val="9"/>
            <color indexed="81"/>
            <rFont val="Tahoma"/>
            <family val="2"/>
          </rPr>
          <t xml:space="preserve">
Offre financier du titulaire en milliers d'ar</t>
        </r>
      </text>
    </comment>
  </commentList>
</comments>
</file>

<file path=xl/comments2.xml><?xml version="1.0" encoding="utf-8"?>
<comments xmlns="http://schemas.openxmlformats.org/spreadsheetml/2006/main">
  <authors>
    <author>haing</author>
  </authors>
  <commentList>
    <comment ref="B2" authorId="0" shapeId="0">
      <text>
        <r>
          <rPr>
            <b/>
            <sz val="9"/>
            <color indexed="81"/>
            <rFont val="Tahoma"/>
            <family val="2"/>
          </rPr>
          <t>haing: si RPI ou FINEX Se referer au Programme suivant Loi de finance</t>
        </r>
        <r>
          <rPr>
            <sz val="9"/>
            <color indexed="81"/>
            <rFont val="Tahoma"/>
            <family val="2"/>
          </rPr>
          <t xml:space="preserve">
</t>
        </r>
      </text>
    </comment>
    <comment ref="C2" authorId="0" shapeId="0">
      <text>
        <r>
          <rPr>
            <b/>
            <sz val="9"/>
            <color indexed="81"/>
            <rFont val="Tahoma"/>
            <family val="2"/>
          </rPr>
          <t>haing:</t>
        </r>
        <r>
          <rPr>
            <sz val="9"/>
            <color indexed="81"/>
            <rFont val="Tahoma"/>
            <family val="2"/>
          </rPr>
          <t xml:space="preserve">
si RPI ou FINEX Se referer au convention LF</t>
        </r>
      </text>
    </comment>
    <comment ref="D2" authorId="0" shapeId="0">
      <text>
        <r>
          <rPr>
            <b/>
            <sz val="9"/>
            <color indexed="81"/>
            <rFont val="Tahoma"/>
            <family val="2"/>
          </rPr>
          <t>haing:</t>
        </r>
        <r>
          <rPr>
            <sz val="9"/>
            <color indexed="81"/>
            <rFont val="Tahoma"/>
            <family val="2"/>
          </rPr>
          <t xml:space="preserve">
si RPI ou FINEX Se referer au convention LF</t>
        </r>
      </text>
    </comment>
    <comment ref="F2" authorId="0" shapeId="0">
      <text>
        <r>
          <rPr>
            <b/>
            <sz val="9"/>
            <color indexed="81"/>
            <rFont val="Tahoma"/>
            <family val="2"/>
          </rPr>
          <t>haing:</t>
        </r>
        <r>
          <rPr>
            <sz val="9"/>
            <color indexed="81"/>
            <rFont val="Tahoma"/>
            <family val="2"/>
          </rPr>
          <t xml:space="preserve">
Intitilé de l'activité suivant CDMT</t>
        </r>
      </text>
    </comment>
    <comment ref="G2" authorId="0" shapeId="0">
      <text>
        <r>
          <rPr>
            <b/>
            <sz val="9"/>
            <color indexed="81"/>
            <rFont val="Tahoma"/>
            <family val="2"/>
          </rPr>
          <t>haing:</t>
        </r>
        <r>
          <rPr>
            <sz val="9"/>
            <color indexed="81"/>
            <rFont val="Tahoma"/>
            <family val="2"/>
          </rPr>
          <t xml:space="preserve">
EC : Entretien Courant, RH : Réhabilitation, CT: Construction, OA :ouvrages d'Art; ET:Etudes , AQ : Aquisition; Formation</t>
        </r>
      </text>
    </comment>
    <comment ref="J2" authorId="0" shapeId="0">
      <text>
        <r>
          <rPr>
            <b/>
            <sz val="9"/>
            <color indexed="81"/>
            <rFont val="Tahoma"/>
            <family val="2"/>
          </rPr>
          <t>haing:</t>
        </r>
        <r>
          <rPr>
            <sz val="9"/>
            <color indexed="81"/>
            <rFont val="Tahoma"/>
            <family val="2"/>
          </rPr>
          <t xml:space="preserve">
Coût prévisionnel inscrit sur le budget en milliers d'Ar</t>
        </r>
      </text>
    </comment>
    <comment ref="K2" authorId="0" shapeId="0">
      <text>
        <r>
          <rPr>
            <b/>
            <sz val="9"/>
            <color indexed="81"/>
            <rFont val="Tahoma"/>
            <family val="2"/>
          </rPr>
          <t>haing:</t>
        </r>
        <r>
          <rPr>
            <sz val="9"/>
            <color indexed="81"/>
            <rFont val="Tahoma"/>
            <family val="2"/>
          </rPr>
          <t xml:space="preserve">
Nom; Tél; Mail</t>
        </r>
      </text>
    </comment>
    <comment ref="AF2" authorId="0" shapeId="0">
      <text>
        <r>
          <rPr>
            <b/>
            <sz val="9"/>
            <color indexed="81"/>
            <rFont val="Tahoma"/>
            <family val="2"/>
          </rPr>
          <t>haing:</t>
        </r>
        <r>
          <rPr>
            <sz val="9"/>
            <color indexed="81"/>
            <rFont val="Tahoma"/>
            <family val="2"/>
          </rPr>
          <t xml:space="preserve">
Offre financier du titulaire en milliers d'ar</t>
        </r>
      </text>
    </comment>
  </commentList>
</comments>
</file>

<file path=xl/sharedStrings.xml><?xml version="1.0" encoding="utf-8"?>
<sst xmlns="http://schemas.openxmlformats.org/spreadsheetml/2006/main" count="13682" uniqueCount="2078">
  <si>
    <t>IDENTIFICATION</t>
  </si>
  <si>
    <t>LOCALISATION GEOGRAPHIQUE</t>
  </si>
  <si>
    <t>CARACTERISTIQUE DU MARCHE</t>
  </si>
  <si>
    <t>Avancement</t>
  </si>
  <si>
    <t>N°</t>
  </si>
  <si>
    <t>Directions</t>
  </si>
  <si>
    <t>Financement</t>
  </si>
  <si>
    <t>Coût estimatif</t>
  </si>
  <si>
    <t>Responsable du Projet</t>
  </si>
  <si>
    <t>Valeur Cible (Unités)</t>
  </si>
  <si>
    <t>VC (Qté)</t>
  </si>
  <si>
    <t>Indicateur ODD</t>
  </si>
  <si>
    <t>Indicateur de Performance</t>
  </si>
  <si>
    <t>PK DEBUT</t>
  </si>
  <si>
    <t>PK FIN</t>
  </si>
  <si>
    <t>REGIONS CONCERNEES</t>
  </si>
  <si>
    <t>DISTRICTS</t>
  </si>
  <si>
    <t>Communes</t>
  </si>
  <si>
    <t>Coût</t>
  </si>
  <si>
    <t>Titulaire</t>
  </si>
  <si>
    <t>Temporel</t>
  </si>
  <si>
    <t>Physique</t>
  </si>
  <si>
    <t>Financière</t>
  </si>
  <si>
    <t>Observations</t>
  </si>
  <si>
    <t>ACTIVITES</t>
  </si>
  <si>
    <t>Natures</t>
  </si>
  <si>
    <t>Indicateur PEM/PTA</t>
  </si>
  <si>
    <t>Photos</t>
  </si>
  <si>
    <t>Désignations</t>
  </si>
  <si>
    <t>Nbre d'emploi crée</t>
  </si>
  <si>
    <t>Population touchée</t>
  </si>
  <si>
    <t>Date_PPM</t>
  </si>
  <si>
    <t>Date_OS</t>
  </si>
  <si>
    <t>S-1</t>
  </si>
  <si>
    <t>S</t>
  </si>
  <si>
    <t>Général</t>
  </si>
  <si>
    <t>Date TEF</t>
  </si>
  <si>
    <t>SUIVI DAE</t>
  </si>
  <si>
    <t>Date envoi Primature</t>
  </si>
  <si>
    <t>Date envoi PRM</t>
  </si>
  <si>
    <t>Date Retour PRM</t>
  </si>
  <si>
    <t>Date retour Primature</t>
  </si>
  <si>
    <t>Programme (LF)</t>
  </si>
  <si>
    <t>Convention (LF)</t>
  </si>
  <si>
    <t>Réf Marché/Conv.</t>
  </si>
  <si>
    <t>Evolution 
S-1/S</t>
  </si>
  <si>
    <t>Montant engagé</t>
  </si>
  <si>
    <t xml:space="preserve">Travaux de réhabilitations des bâtiments du service régional des Travaux Publics Androy :
- Réhabilitations des bâtiments du SRTP Ambovombe Androy
- Réhabilitations des bâtiments du SRTP section Beloha-Androy
</t>
  </si>
  <si>
    <t>Travaux sur la Route nationale RN 31 reliant Antsohihy, Antsahabe et Bealanana</t>
  </si>
  <si>
    <t>Travaux d'entretien courant de la route reliant Anosizato vers Andranomena de longueur 11.100 Km</t>
  </si>
  <si>
    <t>Projet de marquage au sol et mise en place de panneaux de signalisation dans la ville d'Arivonimamo</t>
  </si>
  <si>
    <t>Travaux d'Aménagement de la route reliant la voie rapide AMBODIFASINA et la RN3 ANTSOFONONDRY</t>
  </si>
  <si>
    <t>Travaux d'entretien de routes Commune Antanifotsy</t>
  </si>
  <si>
    <t>Travaux d'entretien de routes à Analalava</t>
  </si>
  <si>
    <t>PONT MANGOKY : Actualisations des études, contrôle et surveillance des travaux de construction du pont de  Mangoky au PK 199+700 sur la RN 9 et ses voies d’accès</t>
  </si>
  <si>
    <t>Travaux d’aménagement de la section urbaine de Toliara (PK 0+000 au PK 1+400), et de la plateforme d’Ankililoaka sur la RN 9, ainsi que les travaux de reconstruction du pont RANOZAZA sur la RN 9 au PK 71+271 et ses voies d’accès</t>
  </si>
  <si>
    <t>Dégradation de chaussée au PK 28+900 de la RNS 1 (Imerintsiatosika)</t>
  </si>
  <si>
    <t>Travaux de construction de pavage de la RP85 reliant le fokontany Saromilanja Soanierana Ambony Avaratra et la CU d'Arivonimamo</t>
  </si>
  <si>
    <t>Travaux d'entretien  et de réhabilitation de route dans la ville de Soavinandriana</t>
  </si>
  <si>
    <t>Travaux d'entretien  de routes communales reliant Vohimarina et Ambatoasana</t>
  </si>
  <si>
    <t xml:space="preserve">TRAVAUX DE BITUMAGE DE LA ROUTE NATIONALE 44 RELIANT 
MAROVOAY AMBOASARY (PK 20 A PK 60) </t>
  </si>
  <si>
    <t>Actualisation des 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 PHASE I</t>
  </si>
  <si>
    <t>Contrôle et Surveillance des travaux d’aménagement et de bitumage de la RN9 entre Analamisampy et Bevoay (PK107+400 - PK192+780) et entre Bevoay et Manja (PK194+730 - PK274+844</t>
  </si>
  <si>
    <t>PACFC : Travaux d'aménagement et de bitumage de la route nationale n°9 - Lot 1 entre Analamisampy et Bevoay (PK107+400 - PK192+780)</t>
  </si>
  <si>
    <t>PACFC : Travaux d'aménagement et de bitumage de la route nationale n°9 - Lot 2 entre Bevoay et Manja (PK194+730 – PK 274+844)</t>
  </si>
  <si>
    <t>TRAVAUX DE BITUMAGE DE LA RN5A ENTRE AMBILOBE ET VOHEMAR</t>
  </si>
  <si>
    <t>Travaux de réhabilitation de la route nationale secondaire N°43 « Faratsiho – Sambaina ; Ambohibary–Ampetsapetsa »</t>
  </si>
  <si>
    <t>TRAVAUX DE BITUMAGE DE LA ROUTE NATIONALE 
44 RELIANT AMBOASARY VOHIDIALA (PK 60  AU PK 133)</t>
  </si>
  <si>
    <t>Réactualisation des études d’APD, Gestion, Contrôle et Surveillance des travaux de réhabilitation de la route nationale secondaire N°43 « Faratsiho – Sambaina ; Ambohibary–Ampetsapetsa (PK127 de la RNP7) et Analavory- Soavinandriana</t>
  </si>
  <si>
    <t>Travaux de Construction de la voie rapide reliant le Port de Toamasina et la RN 2</t>
  </si>
  <si>
    <t>Travaux de Construction de la route Ivato - Village Artisanal et la route reliant Boulevard de l'Europe - Village de la Francophonie</t>
  </si>
  <si>
    <t>Travaux d'entretien courant des Routes Nationales Campagne 2018/2019</t>
  </si>
  <si>
    <t>TRAVAUX DE TRAITEMENT DES POINTS NOIRS SUR LA ROUTE RNT23A ENTRE MORAMANGA ET ANOSIBE AN’ALA (A DELAI REDUIT)</t>
  </si>
  <si>
    <t>Travaux d'Entretien Améliorant Terrassement (TEAT) sur la RNS.10 entre les PK 0+000 (Andranovory) et PK 61+000 (Ihotry)</t>
  </si>
  <si>
    <t>Travaux d'entretien des routes FKT Ambohimanjaka vers CR Ambohimitombo I dans la Commune Rurale d'Ambohimitombo I, Commune Rurale dudit, District d'Ambositra, Région Amoron'i Mania</t>
  </si>
  <si>
    <t>Travaux de réhabilitation de la Route Boulevard RATSIMILAHO dans la Commune Urbaine de Toamasina</t>
  </si>
  <si>
    <t>Travaux d'Entretien Améliorant de la RNS1bis au PK 341+100 dans la Région Melaky</t>
  </si>
  <si>
    <t>Travaux d'entretien de routine sur la RNS 27 entre PK.165+000 (Andranokerotra : 22°49'24,37"S - 47°4'44,50"E) et PK.206+000 (Vondrozo : 22°49'5.96"S -  47°19'40.43"E)</t>
  </si>
  <si>
    <t>Travaux d'Entretien Améliorant et Spécialisé sur la RNS 27 entre PK.145+000 (Maropaika :  22°42'33.31"S -  46°58'33.73"E) et PK.206+000 (Vondrozo :  22°49'5.96"S - 47°19'40.43"E)
- Construction d'un dalot 100X100  au PK 168+750</t>
  </si>
  <si>
    <t>Travaux de construction d'un pont Définitif à BETSIZARAINA commune rurale Ambohiborina.Faratsiho</t>
  </si>
  <si>
    <t>Travaux d'Entretien de la route reliant la RN 7/PK173+700 à l'Hôpital Marocain d'Ambohimanarivo</t>
  </si>
  <si>
    <t>Travaux de réhabilitation de la route Vohilava Mananjary</t>
  </si>
  <si>
    <t>Travaux d'entretien de route à Manankara Ville</t>
  </si>
  <si>
    <t>Travaux d'entretien des routes Mandritsara</t>
  </si>
  <si>
    <t>Travaux de réhabilitation des routes RN 12 Vohipeno - Farafangana</t>
  </si>
  <si>
    <t>Travaux de réparation de la route d'Ambatomaro reliant RN 2 - Ambolokandrina</t>
  </si>
  <si>
    <t>Travaux d'entretien de la route Pont Androrohoro-Digue Masindray-Miadamanjaka</t>
  </si>
  <si>
    <t>TRAVAUX D'URGENCE DE LA ROUTE RELIANT LA COMMUNE RURALE FIEFERANA ET LA RN2 AMBATOLAMPIKELY, L=17,8 km</t>
  </si>
  <si>
    <t>Travaux de réparation d'Urgence de la RN 2 vers Stadium Barikadimy Toamasina</t>
  </si>
  <si>
    <t>Travaux de réhabilitation de la route reliant Station TOTAL au Croisement CROC FARM Ivato</t>
  </si>
  <si>
    <t>Travaux d'entretien du bac reliant Fenerive Est et la Commune Rurale de Vohilengo dans la Région d'Analanjirofo</t>
  </si>
  <si>
    <t>Travaux d'urgence de réparation de la RNS 12 entre le PK 0+000 et PK 280+000 répartis en 2 lots :
lot 1 : entre PK 0+000 et PK 156+000</t>
  </si>
  <si>
    <t>Travaux d'urgence de réparation de la RNS 12 entre le PK 0+000 et PK 280+000 répartis en 2 lots :
lot 2 : entre PK 206+000 au PK 280+000</t>
  </si>
  <si>
    <t>Travaux d'entretien de la route d'Ambanja</t>
  </si>
  <si>
    <t>TRAVAUX DE TRAITEMENT DES POINTS NOIRS SUR LA ROUTE RNT23A ENTRE MORAMANGE ET ANOSIBE AN'ALA (A DELAI REDUIT)</t>
  </si>
  <si>
    <t>TRAVAUX D'ENTRETIEN DE LA ROUTE D'AMBILOBE</t>
  </si>
  <si>
    <t>TRAVAUX DE REHABILITATION DE ROUTE RELIANT ANTSAPANANAN-MAHANORO</t>
  </si>
  <si>
    <t>Travaux d'entretien de la routes d'Ihosy</t>
  </si>
  <si>
    <t>Travaux de réhabilitation des rues dans la ville d'Antsiranana : Rondpoint Galana - Lycée Mixte, Carrefour RN 6 Mitabe - La Batterie Rue Justin Bezara, Rue Monseigneur Courbet - Villa Titanic ;</t>
  </si>
  <si>
    <t>Travaux d'urgence de réparation de la RNP4 entre PK0 et PK 570+330 Mahajanga répartis en 3 lots : 
- Lot 3 entre PK 460 et PK 570+330 ET SON AVENANT N°01</t>
  </si>
  <si>
    <t>Travaux de traitement des points critiques sur la RNT31 entre les Pk 80+000 (Ambatosia) et Pk 100+000 (Bealanana)</t>
  </si>
  <si>
    <t>Travaux de réparation, blindage et renforcement d'un pont Bailey de Bealanana I au PK 0+600, d'un pont en BA Anaborano au PK 3+450 de la route vers l'aérodrome de Bealanana, ainsi qu'un pont dalle en BA d'Andranotakatra au PK 5+890 au Fokontany d'Andranotakatra Ambony, Commune Rurale d'Ambatosia,</t>
  </si>
  <si>
    <t>Travaux de reconstruction d'un pont sur la RNT 31 au PK 212+500 Ambodiadabo CR Ambodiadabo, District de Bealanana</t>
  </si>
  <si>
    <t>Travaux de reconstruction d'un pont sur la RNT 31 au PK 192+300 Manapatra CR Ankazotokana, District de Bealanana</t>
  </si>
  <si>
    <t xml:space="preserve">Travaux de traitement des points noirs de la route entre Ambatolampy et Tsinjoarivo repartis en trois (03) lots: -Lot1: Travaux de traitement des points noirs de la route entre PK0 (Ambatolampy) et PK12 (CR Ambatondrakalavao) </t>
  </si>
  <si>
    <t>Travaux de traitement des points noirs de la route entre Ambatolampy et Tsinjoarivo repartis en trois (03) lots: Lot2: Travaux de traitement des points noirs de la route entre PK12 (CR Ambatondrakalavao) et PK25 (CR Antsapandrano)</t>
  </si>
  <si>
    <t>Travaux de traitement des points noirs de la route entre Ambatolampy et Tsinjoarivo repartis en trois (03) lots: Lot3: Travaux de traitement des points noirs de la route entre PK25 (CR Antsapandrano) et PK45 (Tsinjoarivo)</t>
  </si>
  <si>
    <t>Travaux de réhabilitation répartis en deux (02) lots: lot1: Travaux de réhabilitation du port Ambiky (Commune rurale de Beroroha);</t>
  </si>
  <si>
    <t>Travaux de réhabilitation répartis en deux (02) lots:  lot2: Travaux de réhabilitation de la piste reliant le Port d'Ambiky et la ville de Beroroha</t>
  </si>
  <si>
    <t xml:space="preserve">Travaux d'entretien de la route provinciale RP 1203-F reliant les communes rurales de Vohitrindry et Ifanirea </t>
  </si>
  <si>
    <t>Travaux de réparation des ouvrages sur la RNT14 au PK40+456, au PK41+000, au PK87+200, au PK89+120</t>
  </si>
  <si>
    <t>1-5 Effectuer des Travaux d’Entretien Courant de la RNS 57</t>
  </si>
  <si>
    <t>1-6 Effectuer des Travaux d’Entretien Courant de la RNS 30 B</t>
  </si>
  <si>
    <t>Travaux de Traitement des points noirs sur la route reliant Hopitaly Manarapenitra - Mahasoabe</t>
  </si>
  <si>
    <t>1.2. Entretenir les infrastructures routières de développement des pôles de croissances</t>
  </si>
  <si>
    <t>2.1. Inciter les PTFs à financier d’avantage le fonctionnement des projets</t>
  </si>
  <si>
    <t>3.1. Réhabiliter les routes RN et RR</t>
  </si>
  <si>
    <t>Travaux d'urgence de Construction de pont en BA sur la Rivière Atrobo, au pk 25 de la RIP 39 entre Talata - Angavo et Mangasoavina, District Ankazobe</t>
  </si>
  <si>
    <t>Travaux de traitement des points noirs entre Arivonimamo et Manalalondo</t>
  </si>
  <si>
    <t>Travaux de traitement des points noirs sur la piste reliant la CR Andranomiely et CR Manalalondo (10.7km)</t>
  </si>
  <si>
    <t xml:space="preserve">Travaux  d'Entretien de Routes à Maroantsetra </t>
  </si>
  <si>
    <t>Assistance technique (AT) pour appuyer l’Autorité Routière</t>
  </si>
  <si>
    <t xml:space="preserve">Gestion, contrôle et surveillance des travaux de remise en état des Routes Nationales RNT12A (tranche 2, entre Taolagnaro et Vangaindrano) et RNS5 (entre Mananara Nord et Maroantsetra) et des pistes rurales connexes </t>
  </si>
  <si>
    <t>Travaux complémentaires de remise en état de la RNTI2A, Travaux de bitumage du tronçon 3 du Lot 1</t>
  </si>
  <si>
    <t>Soutien aux populations rurales par l'aménagement de la Route nationale temporaire 12A (RNT12A) et la Route nationale secondaire 5 (RNS5) et des pistes rurales connexes en approche HIMO (Haute intensité de main d'oeuvre)
Travaux de remise en état de la route RNT 12A entre le bac Manambato (PK 78+272) et le bac Esama (PK97+700) – LOT N°2</t>
  </si>
  <si>
    <t>Travaux d'urgence sur la RN 6 entre les PK 461+200 entre (Ambanja) et PK 502+400 (Antanamazava)</t>
  </si>
  <si>
    <t>PROJET D'AMENAGEMENT ET D'ASPHALTAGE DE LA ROUTE NATIONALE SECONDAIRE N°5 : SOANIERANA IVONGO - MANANARA NORD, SERVICE DE CONSULTANT :  « Actualisation des Etudes d'Avant-Projet Détaillées et environnementales de la totalité du projet de la RN5 " SOANIERANA IVONGO - MANANARA", Elaboration des Dossiers d'Appel d'Offres des travaux de tout le linéaire de la RNS 5 scindés en deux tronçons: Tronçon 1: Soanierana Ivongo – Vahibe et Tronçon 2: Vahibe – Mananara, Assistance à l'Administration pour l'analyse et l'évaluation des offres des travaux  du Tronçon 1 : Soanierana Ivongo – Vahibe, Contrôle et surveillance des travaux  du Tronçon 1: Soanierana Ivongo – Vahibe »</t>
  </si>
  <si>
    <t>Reprise de l’organisation de la libération de l’emprise de la RN 9 et mise en œuvre du programme de réinstallation involontaire, dans la voirie urbaine de Toliara, au pont RANOZAZA, à la plateforme d’ANKILILOAKA</t>
  </si>
  <si>
    <t xml:space="preserve">Gestion, contrôle et surveillance des Travaux d'urgence sur la RN6 aux PK 499+200 et PK 581+800 </t>
  </si>
  <si>
    <t>Travaux d'urgence dsur la RN 13 relative relative à l'aménagement d'une déviation 270 ML suite à l'éffondrement du pont sur la rivière Manambaro au PK 471+400 avec la mise en place d'un pont MABEY de 27 mètres</t>
  </si>
  <si>
    <t>FONDS ROUTIERS</t>
  </si>
  <si>
    <t>RPI</t>
  </si>
  <si>
    <t>Travaux de Réhabilitation</t>
  </si>
  <si>
    <t>Commune Urbaine d'Arivonimamo</t>
  </si>
  <si>
    <t>NA</t>
  </si>
  <si>
    <t>Travaux de Construction</t>
  </si>
  <si>
    <t>Travaux d'Entretien</t>
  </si>
  <si>
    <t>Prestation intellectuelle</t>
  </si>
  <si>
    <t>BADEA / FSD / OFID / FKDEA</t>
  </si>
  <si>
    <t>OFID</t>
  </si>
  <si>
    <t>IDA/BANQUE MONDIALE-PPAV2260-MG</t>
  </si>
  <si>
    <t>BAD / EU / ETAT MALAGASY</t>
  </si>
  <si>
    <t>BAD / ETAT MALAGASY</t>
  </si>
  <si>
    <t>IDA-6505-MG</t>
  </si>
  <si>
    <t>Travaux d'Urgence</t>
  </si>
  <si>
    <t>Voies Urbaines</t>
  </si>
  <si>
    <t>Banque Mondiale</t>
  </si>
  <si>
    <t>FONDS ROUTIERS / RPI</t>
  </si>
  <si>
    <t>BEI</t>
  </si>
  <si>
    <t>UE</t>
  </si>
  <si>
    <t>Assistance technique</t>
  </si>
  <si>
    <t>AFD</t>
  </si>
  <si>
    <t>AFD / BEI</t>
  </si>
  <si>
    <t>JHULVER Philah Herinony    Directeur Régional de l'Aménagement du Territoire et des Travaux Publics Androy                      Tél : 034 52 077 81 / 034 18 480 26                                    E-mail : jhulverphilah@gmail.com</t>
  </si>
  <si>
    <t>Sambisolo jean Emile : mail e.sambisolo@matp.gov.mg - 032 01 234 56</t>
  </si>
  <si>
    <t xml:space="preserve"> Ingénieur en Chef : ANDRIAMALALAVONJY  Solomanoro, Ingénieur des Travaux Publics;
• Ingénieur de Contrôle : RAVONINJATOVO Marc Rolando, Ingénieur des Travaux Publics;
• Ingénieur chargé de Surveillance : ANDRIANTSILAIZINA Erickson, Ingénieur des Travaux Publics;
• Ingénieur chargé de Surveillance :RAKOTOARISOA Huges ,Ingénieur des Travaux Publics
• Agent chargé de Surveillance : TAHIRIARIVONY Fanomezantsoa, Technicien des Travaux Publics,
• Agent chargé de Surveillance : RAKOTONAIVO ANDRIANARIJAO Benjamina, Technicien des Travaux Publics,</t>
  </si>
  <si>
    <t>Serge RANAIVOARIMANANA Mbinintsoa SRTP 034 70 334 44</t>
  </si>
  <si>
    <t>REGION ITASY
SRTP Itasy</t>
  </si>
  <si>
    <t>REGION ITASY
DRATP Itasy</t>
  </si>
  <si>
    <t>Ingénieur en Chef: ANDRIAMALALAVONJY Solomanoro
Ingénieur Chargé de contrôle: RAZAFINDRIANILANA Hoby
Ingénieur Chargé de surveillance: RAVONINJATOVO Marc Rolando
Assistant de surveillance: RASOANAIVO Lalaina Huacinthe/ 
RAKOTONAIVO Andrianarijao Benjamina</t>
  </si>
  <si>
    <t>RAZAFINDRIANILANA Hoby</t>
  </si>
  <si>
    <t>Thierry</t>
  </si>
  <si>
    <t>Point Focal : RAZAFIMAHEFA Ando Nantenaina (Coordonnateur)
Responsable du projet : 
RANDRIANARISON Ando Manalina</t>
  </si>
  <si>
    <t>RAKOTONIRINA Alberton
alberton68@yahoo.fr</t>
  </si>
  <si>
    <t xml:space="preserve">-RAKOTOMANANA Tafita Andriantahiry, PRMP
-ANDRIANTOLOTRA A. Lovaniaina, DRATP
-RAZAFIMANJATO A. Edith, C/SRTP
</t>
  </si>
  <si>
    <t>Serge RANAIVOARIMANANA Mbinintsoa SRTP 034 70 334 44/ 033 17 844 47</t>
  </si>
  <si>
    <t>DRATP ITASY</t>
  </si>
  <si>
    <t>Commune Rurale d'Ambatoasana</t>
  </si>
  <si>
    <t>PACT</t>
  </si>
  <si>
    <t>PACFC
Point Focal : RAZAFIMAHEFA Ando Nantenaina (Coordonnateur)
Responsable du projet : 
RANDRIANARISON Ando Manalina</t>
  </si>
  <si>
    <t>Point Focal : RAZAFIMAHEFA Ando Nantenaina (Coordonnateur)
Responsable du projet : 
RABE Roger</t>
  </si>
  <si>
    <t>PACFC
Point Focal : RAZAFIMAHEFA Ando Nantenaina (Coordonnateur)
Responsable du projet : RABE Roger</t>
  </si>
  <si>
    <t>PACFC
Point Focal : RAZAFIMAHEFA Ando Nantenaina (Coordonnateur)
Responsable du projet : RANDRIANARISON Ando Manalina</t>
  </si>
  <si>
    <t>RAZAFIMBOLONA Ralinoro Mail : rabigauche@yahoo.fr
Tel : 034 05 561 87</t>
  </si>
  <si>
    <t>Andrianjafimahefarinjo Soarilala Lynà
lyna2020arm@gmail.com
034-30-384-22</t>
  </si>
  <si>
    <t>RASOLONDRAIBE Andriamirantosoa
rantosoa@gmail.com
034 29 233 29</t>
  </si>
  <si>
    <t>RANDRIANANDRASANA Hajaniaina, Directeur Général des Travaux Publics</t>
  </si>
  <si>
    <t>DRATP/SRTP ALMAN</t>
  </si>
  <si>
    <t>RANDRIANTSARA Jean François
Davidson (DRAHTP Atsimo Andrefana)
Tel : 034 01 757 13
atsimoandrefanadrahtp@gmail.com / ZAFILEBA Ferrier Odilon
(SRTP Atsimo Andrefana)
Tel : 034 01 757 13
drtp1 ih@gmail.com</t>
  </si>
  <si>
    <t>h.sarinah@gmail.com
034 05 561 81
srtp.amoronimania@gmail.com
034 04 177 47</t>
  </si>
  <si>
    <t xml:space="preserve">CHAN Marie Sandra
</t>
  </si>
  <si>
    <t>Nom et prénom : RAJAONA Lalanirina Jean luc                                                        Mail : drtpmelaky@gmail.com                 Tél : - 034 01 769 34                             Fonction : DIRECTEUR REGIONALE DE L'AMENAGEMENT DU TERRITOIRE ET DES TRAVAUX PUBLICS"</t>
  </si>
  <si>
    <t>DRATP ATSIMO ATSINANANA</t>
  </si>
  <si>
    <t>RANDRIANARIVELO Herimanantsoa
Directeur Régional
034 01 73975 / 034 11 391 00 herimanantsoa@moov.mg</t>
  </si>
  <si>
    <t>RABIALAHY Nedarivola Andréas</t>
  </si>
  <si>
    <t>DINFRA - DRATP ATSIMO ATSINANANA</t>
  </si>
  <si>
    <t>ANDRIAMALALAVONJY Solomanoro, DRATP Analamanga</t>
  </si>
  <si>
    <t>Ingénieur en Chef :ANDRIAMALALAVONJY Solomanoro;
Ingénieur Chargé de contrôle: RAVONINJATOVO Marc Rolando
Ingénieur Chargé de surveillance: ANDRIANTSILAIZINA Erickson/RAZAFINJATOVO Fetra Lalaina;
Assistant de surveillance: RAKOTONAIVO Andrianarijao B.</t>
  </si>
  <si>
    <t>Ingénieur en Chef: SAMBISOLO Emile Joseph:
Ingénieur Chargé de contrôle: RAVONINJATOVO Marc Rolando
Ingénieur Chargé de surveillance:   ANDRIANTSILAIZINA Erickson,
RAZAFINDRIANILANA Hoby
Assistant de surveillance: RAKOTOMANANA Jose</t>
  </si>
  <si>
    <t>ANDRIANIAINA Fanomezantsoa Alain, DRATP Analanjirofo</t>
  </si>
  <si>
    <t>RAKOTONDRAVELO Maminiaina</t>
  </si>
  <si>
    <t>CHAN MARIE SANDRA</t>
  </si>
  <si>
    <t>RAHARISON Elie</t>
  </si>
  <si>
    <t>RAHARIVELO Arielle</t>
  </si>
  <si>
    <t>RATIARISON Hajaniaina Thierry</t>
  </si>
  <si>
    <t>RAVAOARISOA Emma Fideline Directeur Régional de l’Aménagement du Territoire de l’Habitat et des Travaux Publics de DIANA 
Tel : 034 05 548 86
ravaoemma@yahoo.fr</t>
  </si>
  <si>
    <t>Ministère de l'Aménagement du Territoire et des Travaux Publics;
PIC 2 2</t>
  </si>
  <si>
    <t>MATP; DRATP HM; SRTP HM</t>
  </si>
  <si>
    <t>SRTP</t>
  </si>
  <si>
    <t>RAJAONALISON Rija Harilala
Chef de Service de Coordination des Interventions d’urgences
Tel : 034 07 560 06</t>
  </si>
  <si>
    <t>DINFRA</t>
  </si>
  <si>
    <t>MATP-DRATP AROFO-SRTP AROFO</t>
  </si>
  <si>
    <t xml:space="preserve">RALAIMAROLAHY Rija
ralrija@ymail.com
034-30-384-24   </t>
  </si>
  <si>
    <t>RAZAFIARISOA Marie Julie
rmjulie07@yahoo.fr
034-30-384-21</t>
  </si>
  <si>
    <t>RAKOTOVAO Rivoary
rivoary@yahoo.fr
034-30-384-23</t>
  </si>
  <si>
    <t>Km</t>
  </si>
  <si>
    <t>Km rehabilié
pont reconstruit</t>
  </si>
  <si>
    <t>Km de route construite ;
Nombre d'ouvrage réalisés</t>
  </si>
  <si>
    <t>ML d'ouvrage</t>
  </si>
  <si>
    <t>Nb</t>
  </si>
  <si>
    <t>Pourcentage de marché régularisé</t>
  </si>
  <si>
    <t>Nombre de Rapports livrés et validés</t>
  </si>
  <si>
    <t>% Avancement financier AFD</t>
  </si>
  <si>
    <t>Nombre de Bureau réhabilité</t>
  </si>
  <si>
    <t>9.1</t>
  </si>
  <si>
    <t>Km de route réhabilitée et/ou construite</t>
  </si>
  <si>
    <t>Km de route réhabilitée - Unité d'ouvrages</t>
  </si>
  <si>
    <t>9.1.2001</t>
  </si>
  <si>
    <t>Km de route entretenue</t>
  </si>
  <si>
    <t>nombre de rapport périodique</t>
  </si>
  <si>
    <t>- Km des routes entretenues, - Unités d'ouvrages Entretenus,    - Unité d'ouvrages construits</t>
  </si>
  <si>
    <t>9.1.1</t>
  </si>
  <si>
    <t>Km de route construite ;
Nombre d'ouvrages réalisés</t>
  </si>
  <si>
    <t>nombre de rapport</t>
  </si>
  <si>
    <t>Nombre de rapports validés</t>
  </si>
  <si>
    <t xml:space="preserve">TEAO: 2 760 m3 de Remblai d’emprunt; 230 m2 d'engazonnement de talus; 460 m3 de fourniture et pose de gabions;161 m2 de géotextile ouvrage; 220,80 m3 d'enrochement,   
TEAC: 28,75 m3 de démolition de chaussée; 11,50 m3 de couche de base ; 
 57,50 m2 d'Imprégnation; 57,50 m2 de Couche d'accrochage; 6,90 T d'  
enrobe a froid.
</t>
  </si>
  <si>
    <t xml:space="preserve">TEAC: m2 d'empierrement par cloutage.
Réparation ouvrage, Reprofilage, remblai et couche de roulement
</t>
  </si>
  <si>
    <t>Km de route réhabilitée</t>
  </si>
  <si>
    <t xml:space="preserve">Travaux de reconstruction  d'un ponceau 6ml, ces ouvrages annexe et remise en état remblais d'accès </t>
  </si>
  <si>
    <t>ml de route réhabilitée</t>
  </si>
  <si>
    <t>bac entretenu</t>
  </si>
  <si>
    <t>ml de ponts</t>
  </si>
  <si>
    <t xml:space="preserve">Km de route réhabilitée  </t>
  </si>
  <si>
    <t>Nombre de rapport approuvé</t>
  </si>
  <si>
    <t>206-1-1-1-R1
POURCENTAGE DE ROUTES  NATIONALES (RN) REHABILITEES</t>
  </si>
  <si>
    <t>Nombre de Rapport validé</t>
  </si>
  <si>
    <t>% avancement</t>
  </si>
  <si>
    <t>% Rapports  validés</t>
  </si>
  <si>
    <t>% décaissement</t>
  </si>
  <si>
    <t>Nombre d'exercice audité</t>
  </si>
  <si>
    <t>% d'avancement</t>
  </si>
  <si>
    <t>151 Km de route, 23 ponts à réparer ou à construire et des dalots cadres</t>
  </si>
  <si>
    <t>17 Km de routes, 3 ponts, 1104 ml de buses et dalots, aire de péage, bâtiment pour administration,</t>
  </si>
  <si>
    <t>Nombre de Km réhabilité</t>
  </si>
  <si>
    <t>Insérer coordonnée du projet</t>
  </si>
  <si>
    <t>Latitude : -21,814071
Longitude : +44,47725</t>
  </si>
  <si>
    <t xml:space="preserve">PK 341+100 / 044°52'50.57'' E; 17°55'50.53''S  </t>
  </si>
  <si>
    <t>S17°31'11.89"
E49°27'30.63"</t>
  </si>
  <si>
    <t>ROUTES NATIONALES RNS 30B(Croisement Aéroport Fascène  - Croisement Andilana)</t>
  </si>
  <si>
    <t xml:space="preserve">Latitude S : :21°27’54,54 ‘’
Longitude E : 47°06’39,29’’
</t>
  </si>
  <si>
    <t>PK 0</t>
  </si>
  <si>
    <t>PK 100</t>
  </si>
  <si>
    <t>3+000</t>
  </si>
  <si>
    <t>199+000</t>
  </si>
  <si>
    <t xml:space="preserve">PK 0+000 
PK 71+271 </t>
  </si>
  <si>
    <t xml:space="preserve">PK 1+400
PK 71+271 </t>
  </si>
  <si>
    <t>PK 20</t>
  </si>
  <si>
    <t>PK 60</t>
  </si>
  <si>
    <t>0+000
203+800
44+850 (pont)
203+800 (pont)</t>
  </si>
  <si>
    <t>44+850
243+000
44+850 (pont)
203+800 (pont)</t>
  </si>
  <si>
    <t>107+400</t>
  </si>
  <si>
    <t>274+844</t>
  </si>
  <si>
    <t>PK192+780</t>
  </si>
  <si>
    <t>194+730</t>
  </si>
  <si>
    <t>0+000
Ambilobe</t>
  </si>
  <si>
    <t>151+000
Vohémar</t>
  </si>
  <si>
    <t>0+000</t>
  </si>
  <si>
    <t>151+700</t>
  </si>
  <si>
    <t>PK 133</t>
  </si>
  <si>
    <t xml:space="preserve">PK 81+134
PK 0+000
</t>
  </si>
  <si>
    <t xml:space="preserve">PK 125+192
PK 5+634
</t>
  </si>
  <si>
    <t>0+000
à Moramanga</t>
  </si>
  <si>
    <t>RNS.10 PK 0+000 (Andranovory)</t>
  </si>
  <si>
    <t>RNS.10 PK 61+000 (Ihotry)</t>
  </si>
  <si>
    <t>5+000</t>
  </si>
  <si>
    <t>PK 341+100</t>
  </si>
  <si>
    <t xml:space="preserve">PK.165+000  </t>
  </si>
  <si>
    <t>PK.206+000</t>
  </si>
  <si>
    <t xml:space="preserve">PK.145+000 </t>
  </si>
  <si>
    <t xml:space="preserve">PK.206+000 </t>
  </si>
  <si>
    <t>17+000</t>
  </si>
  <si>
    <t>42+000</t>
  </si>
  <si>
    <t>PK 156</t>
  </si>
  <si>
    <t>PK 206</t>
  </si>
  <si>
    <t>PK 280</t>
  </si>
  <si>
    <t>pk 0+000</t>
  </si>
  <si>
    <t>pk 50+000</t>
  </si>
  <si>
    <t>pk 00+450</t>
  </si>
  <si>
    <t>PK0+000</t>
  </si>
  <si>
    <t>PK00+136</t>
  </si>
  <si>
    <t>64+000</t>
  </si>
  <si>
    <t>40+456</t>
  </si>
  <si>
    <t>89+120</t>
  </si>
  <si>
    <t>11+322</t>
  </si>
  <si>
    <t>20+880</t>
  </si>
  <si>
    <t>38+000</t>
  </si>
  <si>
    <t>10+700</t>
  </si>
  <si>
    <t>0+696</t>
  </si>
  <si>
    <t>232 + 000</t>
  </si>
  <si>
    <t>78+272</t>
  </si>
  <si>
    <t>97+700</t>
  </si>
  <si>
    <t>PK 461+200</t>
  </si>
  <si>
    <t>PK 502+400</t>
  </si>
  <si>
    <t>PK 163+500</t>
  </si>
  <si>
    <t>PK 285+00</t>
  </si>
  <si>
    <t xml:space="preserve">PK 499+200 
 PK 581+800 </t>
  </si>
  <si>
    <t>471+400</t>
  </si>
  <si>
    <t>8+250</t>
  </si>
  <si>
    <t>Androy</t>
  </si>
  <si>
    <t>Ambovombe, Beloha</t>
  </si>
  <si>
    <t>Antsohihy - Bealanana</t>
  </si>
  <si>
    <t>ANTANANARIVO RENIVOHITRA</t>
  </si>
  <si>
    <t>Arivonimamo</t>
  </si>
  <si>
    <t>Arivonimamo I</t>
  </si>
  <si>
    <t>MIARINARIVO</t>
  </si>
  <si>
    <t>Analavory, 
Anosibe Ifanja,
 Sarobaratra</t>
  </si>
  <si>
    <t>SOAVINANDRIANA</t>
  </si>
  <si>
    <t>Soavinandriana</t>
  </si>
  <si>
    <t>AVARADRANO</t>
  </si>
  <si>
    <t>ANOSIAVARATRA</t>
  </si>
  <si>
    <t>ANTANIFOTSY</t>
  </si>
  <si>
    <t>Manja</t>
  </si>
  <si>
    <t>Ankatsakatsa</t>
  </si>
  <si>
    <t>TOLIARA II</t>
  </si>
  <si>
    <t>Ankililaoka</t>
  </si>
  <si>
    <t>Ambovombe, Tsihombe, Beloha, Bekily</t>
  </si>
  <si>
    <t>Tranoroa, Beloha, Tsihombe, Ambondro, Ambonaivo, Ambanisarika, Ambovombe, Ambomalaza, Antanimora Sud, Andalatanosy, Ampamata, Beraketa, Manakoliva</t>
  </si>
  <si>
    <t>Maevatanana</t>
  </si>
  <si>
    <t>CU Maevatanana
CR Andranomamy
CR Mahatsinjo
CR Tsaratanana
CR Mahazoma</t>
  </si>
  <si>
    <t>ARIVONIMAMO
MIARINARIVO
SOAVINANDRIANA</t>
  </si>
  <si>
    <t>Ambatomirahavavy-Imeritsiatosika-Arivonimamo-Soamahamanina-Miarinarivo-Analavory-Alatsinainikely-Ampefy-Ampary-
Soavinandriana</t>
  </si>
  <si>
    <t>ARIVONIMAMO</t>
  </si>
  <si>
    <t>Arivonimamo I et Arivonimamo II</t>
  </si>
  <si>
    <t>ALAOTRA MANGORO</t>
  </si>
  <si>
    <t>AMBATONDRAZAKA</t>
  </si>
  <si>
    <t>Vohidiala</t>
  </si>
  <si>
    <t>Taolagnaro, Vangaindrano</t>
  </si>
  <si>
    <t>Toliara II, Morombe, Manja</t>
  </si>
  <si>
    <t>Antanimieva, Befandriana Atsimo, Nosy Ambositra, Ankiliabo</t>
  </si>
  <si>
    <t>BEVOAY - ANALAMISAMPY</t>
  </si>
  <si>
    <t>Antanimieva, Befandriana Atsimo, Nosy Ambositra</t>
  </si>
  <si>
    <t>MANJA</t>
  </si>
  <si>
    <t>Ankiliabo</t>
  </si>
  <si>
    <t>DIANA / SAVA</t>
  </si>
  <si>
    <t>Ambilobe et Vohémar</t>
  </si>
  <si>
    <t>Marivorahona, Ambakirano, Betsiaka, Maromokotra, Daraina, Nosibe (Madirobe), Ampondra, Vohémar</t>
  </si>
  <si>
    <t>FARATSIHO</t>
  </si>
  <si>
    <t>AMBOHIBARY- FARATSIHO</t>
  </si>
  <si>
    <t>ANTSIRABE II – FARATSIHO</t>
  </si>
  <si>
    <t>Toamasina I</t>
  </si>
  <si>
    <t>Ambohidratrimo</t>
  </si>
  <si>
    <t>Ambohidratrimo
Ambohitrimanjaka</t>
  </si>
  <si>
    <t>Amparafaravola</t>
  </si>
  <si>
    <t>Morarano chrôme</t>
  </si>
  <si>
    <t>Moramanga,
Anosibe an'ala</t>
  </si>
  <si>
    <t>Ambohibary, Nosibe an'ala</t>
  </si>
  <si>
    <t>TOLIARA I</t>
  </si>
  <si>
    <t>Commune Urbaine de Toliara I</t>
  </si>
  <si>
    <t>Ambositra</t>
  </si>
  <si>
    <t xml:space="preserve">Ambalasoaray - Ambohimitombo I </t>
  </si>
  <si>
    <t>ToamasinaI</t>
  </si>
  <si>
    <t>CU Toamasina</t>
  </si>
  <si>
    <t>Morafenobe</t>
  </si>
  <si>
    <t>ANTSIRABE I</t>
  </si>
  <si>
    <t>CU ANTSIRABE</t>
  </si>
  <si>
    <t>ANTSIRABE II</t>
  </si>
  <si>
    <t>Mananjary</t>
  </si>
  <si>
    <t>Marokarima-Ambonihaonana-Vohilava</t>
  </si>
  <si>
    <t>MANANKARA</t>
  </si>
  <si>
    <t>MANDRITSARA</t>
  </si>
  <si>
    <t>FARAFANGANA</t>
  </si>
  <si>
    <t>MASINDRAY</t>
  </si>
  <si>
    <t>FIEFERENA</t>
  </si>
  <si>
    <t>TOAMASINA I</t>
  </si>
  <si>
    <t>AMBOHIDRATRIMO</t>
  </si>
  <si>
    <t>FENOARIVO ATSINANANA</t>
  </si>
  <si>
    <t>Manakara</t>
  </si>
  <si>
    <t>Farafangana</t>
  </si>
  <si>
    <t>DIANA</t>
  </si>
  <si>
    <t>AMBANJA</t>
  </si>
  <si>
    <t>MORAMANGA</t>
  </si>
  <si>
    <t>SAVA</t>
  </si>
  <si>
    <t>AMBILOBE</t>
  </si>
  <si>
    <t>TOAMASINA</t>
  </si>
  <si>
    <t>MAHANORO</t>
  </si>
  <si>
    <t>IHOSY</t>
  </si>
  <si>
    <t>CU IHOSY</t>
  </si>
  <si>
    <t>ANTSIRANANA I</t>
  </si>
  <si>
    <t>ANTSIRANANA</t>
  </si>
  <si>
    <t>MAHAJANGA</t>
  </si>
  <si>
    <t>MAHAJANGA II</t>
  </si>
  <si>
    <t>BEALANANA</t>
  </si>
  <si>
    <t>AMBATOSIA-BEALANANA</t>
  </si>
  <si>
    <t>AMBODIADABO</t>
  </si>
  <si>
    <t>ANKAZOTOKANA</t>
  </si>
  <si>
    <t>AMBATOLAMPY</t>
  </si>
  <si>
    <t>CR Ambatondrakalavao
CR Antsapandrano
CR Tsinjoarivo</t>
  </si>
  <si>
    <t>BEROROHA</t>
  </si>
  <si>
    <t>Vohipeno-Ikongo</t>
  </si>
  <si>
    <t>Vohipeno-Ilakatra-Mahazoarivo-Ifanirea</t>
  </si>
  <si>
    <t>Ifanadiana-Ikongo</t>
  </si>
  <si>
    <t>Ifanadiana-Tolongoina-Manampatrana-Ikongo</t>
  </si>
  <si>
    <t>Nosy be</t>
  </si>
  <si>
    <t xml:space="preserve">
CU Nosy be
</t>
  </si>
  <si>
    <t>Fianarantsoa I - Vohibato</t>
  </si>
  <si>
    <t>Fianarantsoa; Andrainjato Centre; Andrainjato Est;  Mahasoabe</t>
  </si>
  <si>
    <t>Ankazobe</t>
  </si>
  <si>
    <t>Arivonimamo I/II - Amboanana - Alakamisikely - Manalalondo</t>
  </si>
  <si>
    <t>ANDRANOMIELY-MANALALONDO</t>
  </si>
  <si>
    <t>Maroantsetra</t>
  </si>
  <si>
    <t xml:space="preserve">FKT Andavaly, CR de Maroantsetra </t>
  </si>
  <si>
    <t>TAOLAGNARO
VANGAINDRANO
MANANARA AVARATRA
MARONATSETRA</t>
  </si>
  <si>
    <t>TAOLAGNARO-IABOAKOHO-MANAMBONDRO-MANANTENINA-MANAMBARO-VANGAINDRANO</t>
  </si>
  <si>
    <t>TAOLAGNARO
VANGAINDRANO</t>
  </si>
  <si>
    <t xml:space="preserve">AMBANJA
ANTANAMAZAVA </t>
  </si>
  <si>
    <t>SOANIERANA IVONGO
MANANARA AVARATRA</t>
  </si>
  <si>
    <t>SOANIERANA IVONGO – ANTANAMBE- MANANARA AVARATRA</t>
  </si>
  <si>
    <t>TSIANISIHA</t>
  </si>
  <si>
    <t>AMBANJA
AMBILOBE</t>
  </si>
  <si>
    <t>AMBANJA
MARIVORAHONA</t>
  </si>
  <si>
    <t>TAOLAGNARO</t>
  </si>
  <si>
    <t xml:space="preserve">
MANAMBARO</t>
  </si>
  <si>
    <t>ANTANANARIVO RENIVOHITRA
ANTANANARIVO AVARADRANO</t>
  </si>
  <si>
    <t>ANTANANARIVO RENIVOHITRA
AMBOHIMANGAKELY</t>
  </si>
  <si>
    <t>marché N°123/MATP/DINFRA/PRMP….</t>
  </si>
  <si>
    <t xml:space="preserve">N°_005 TR /MATP/PRMP/ TP-RPI 21 </t>
  </si>
  <si>
    <t>CONVENTION N° 02-MATP/2021</t>
  </si>
  <si>
    <t>022TR/MATP/TP-RPI.20</t>
  </si>
  <si>
    <t>N° 068-TR/MAHTP/PRMP/TP-RPI.20</t>
  </si>
  <si>
    <t>185-AR/OFID/2020</t>
  </si>
  <si>
    <t>01/T-AOI/MAHTP/SG/DGTP/PACT/2019</t>
  </si>
  <si>
    <t>Marché n°005-AR/PACFC/20</t>
  </si>
  <si>
    <t>Marché n°002-MATP/AR/PACFC/20</t>
  </si>
  <si>
    <t>Marché n°003-MATP/AR/PACFC/20</t>
  </si>
  <si>
    <t>Marché N°159-MTP/PRMP/UGPM.FC/RPI.18.</t>
  </si>
  <si>
    <t xml:space="preserve">120 MTP/ARM.18 </t>
  </si>
  <si>
    <t>02-AOI/PACT/2020</t>
  </si>
  <si>
    <t xml:space="preserve">069 MTP/ARM.16 </t>
  </si>
  <si>
    <t>N° 032-MTPI/PRMP/UGPM/FC-RPI.18</t>
  </si>
  <si>
    <t>N° 16-M2PATE/PRMP.16</t>
  </si>
  <si>
    <t xml:space="preserve">Convention N°018-DRATP/SRTP/ALMAN/CP18/FR/2020 
</t>
  </si>
  <si>
    <t>N° 078-TR/MAHTP/PRMP/TP-RPI.19</t>
  </si>
  <si>
    <t>N°01-DRATP/SRTP/SO/CP.18/FR/2019</t>
  </si>
  <si>
    <t>N°082-TR/MATP/PRMP/TP-RPI.20</t>
  </si>
  <si>
    <t>01-DRAHTP/A.A/FR/2020</t>
  </si>
  <si>
    <t>02-DRAHTP/A.A/FR/2020</t>
  </si>
  <si>
    <t>N°036-TR-MATP/PRMP/TP-RPI.20</t>
  </si>
  <si>
    <t>N°050-TR-MATP/PRMP/TP-RPI20</t>
  </si>
  <si>
    <t>N°053-TR-MATP/PRMP/TP-RPI20</t>
  </si>
  <si>
    <t>N° 047-TR/MAHTP/PRMP/TP-RPI.19</t>
  </si>
  <si>
    <t>N°093 TR/MATP/PRMP/TP-FR.20</t>
  </si>
  <si>
    <t>N° 121-TR/MATP/PRMP/TP-FR.20</t>
  </si>
  <si>
    <t>N°040/ TR-MATP/PRMP/TP-RPI.19</t>
  </si>
  <si>
    <t>N° 073-TR/MAHTP/PRMP/TP-RPI.19</t>
  </si>
  <si>
    <t>N° 072-TR/MAHTP/PRMP/TP-RPI.19</t>
  </si>
  <si>
    <t>CONVENTION N°069-TR-MATP/PRMP/TP-FR.2</t>
  </si>
  <si>
    <t>MARCHE N°078-TR-MATP/PRMP/TP-RPI.20</t>
  </si>
  <si>
    <t>MARCHE N°088-TR-MATP/PRMP/TP-FR.20</t>
  </si>
  <si>
    <t>MARCHE N°014-TR-MATP/PRMP/TP-RPI.20</t>
  </si>
  <si>
    <t>075TR/MATP/PRMP/TP-FR.20</t>
  </si>
  <si>
    <t>N°114-TR/MAHTP/PRMP/TP-RPI.19</t>
  </si>
  <si>
    <t>AVENANT N°1 AU MARCHE N° 059 TR/MAHTP/PRMP/TP-RPI .19</t>
  </si>
  <si>
    <t>058 TR/MATP/PRMP/TP-FR.20</t>
  </si>
  <si>
    <t>092 TR/MATP/PRMP/TP-FR.20</t>
  </si>
  <si>
    <t>060 TR/MATP/PRMP/TP-RPI.20</t>
  </si>
  <si>
    <t>057 TR/MATP/PRMP/TP-RPI.20</t>
  </si>
  <si>
    <t>105-TR/MATP/PRMP/TP-RPI.20</t>
  </si>
  <si>
    <t>106-TR/MATP/PRMP/TP-RPI.20</t>
  </si>
  <si>
    <t>107-TR/MATP/PRMP/TP-RPI.20</t>
  </si>
  <si>
    <t>N°117 TR/MATP/PRMP/TP-RPI.20</t>
  </si>
  <si>
    <t>N°118TR/MATP/PRMP/TP-RPI.20</t>
  </si>
  <si>
    <t>N°107-TR-MAHTP/PRMP/TP-RPI.19</t>
  </si>
  <si>
    <t>N°049-TR-MAHTP/PRMP/TP-RPI.20</t>
  </si>
  <si>
    <t>MARCHE   N°054-TR/MATP/PRMP/TP-FR.20</t>
  </si>
  <si>
    <t>CONVENTION N° 028TR/MATP/PRMP/TP-RPI.20</t>
  </si>
  <si>
    <t>Convention N° 056-TR/ MATP/PRMP/TP- FR 20</t>
  </si>
  <si>
    <t>044 TR/MATP/PRMP/TP-FR.20</t>
  </si>
  <si>
    <t>N° 113 TR/MATP/PRMP/TP-FR.20</t>
  </si>
  <si>
    <t>167-ARM/BEI/2019</t>
  </si>
  <si>
    <t xml:space="preserve">FED/2016/372-813 </t>
  </si>
  <si>
    <t>FED/2020/417-890</t>
  </si>
  <si>
    <t>FED/2014/351-147</t>
  </si>
  <si>
    <t>233-AR/BEI/PRMP/UGPM.2021</t>
  </si>
  <si>
    <t>157 - MTPI/ARM/2018</t>
  </si>
  <si>
    <t>186-AR/RPI/2020</t>
  </si>
  <si>
    <t>163-ARM/BEI/2019</t>
  </si>
  <si>
    <t>234-AR/BEI/PRMP/UGPM.2021</t>
  </si>
  <si>
    <t>111-ARM/AFD/2018</t>
  </si>
  <si>
    <t>130-ARM/AFD/2018</t>
  </si>
  <si>
    <t>184-AR/AFD/2020</t>
  </si>
  <si>
    <t>CONVENTION N°02-M2PATE.17</t>
  </si>
  <si>
    <t>183-AR/AFD/2020</t>
  </si>
  <si>
    <t>121-ARM/AFD/BE.2018</t>
  </si>
  <si>
    <t>Travaux de réhabilitation de la RN 32 reliant Ankazobetsihay à Bealanana du pk 0+000 au PK 100</t>
  </si>
  <si>
    <t>Travaux de réhabilitation des points critiques de la piste reliant les Communes Analavory - Anosibe Ifanja et Sarobaratra</t>
  </si>
  <si>
    <t>Travaux de réhabilitation des routes dans la ville de Soavinandriana 
(Pavage, Points à temps)</t>
  </si>
  <si>
    <t>Contrôle et surveillance des travaux d'aménagement et de bitumage de la RN9 entre Analamisampy et Bevoay (PK 107+400 - PK 192+780) et entre Bevoay et Manja (PK 194+730 - PK 274+844)</t>
  </si>
  <si>
    <t>Travaux d'aménagement et de bitumage de la route nationale n°9 - Lot 1 entre Analamisampy et Bevoay (PK107+400 - PK192+780)</t>
  </si>
  <si>
    <t>Travaux d'aménagement et de bitumage de la route nationale n°9 - Lot 2 entre Bevoay et Manja (PK194+730 – PK 274+844)</t>
  </si>
  <si>
    <t>TRAVAUX DE REHABILITATION AVEC BITUMAGE DE LA RN5A RELIANT AMBILOBE-VOHEMAR</t>
  </si>
  <si>
    <t xml:space="preserve">Travaux de traitement de brèche et protection de la chaussée au PK 23+600 de la RNT 33 
Lot unique : RNT33 au PK 23+600 (TEAO/TEAC)
</t>
  </si>
  <si>
    <t>Travaux de réhabilitation de la route d'Ambohimitombo, Ambositra
Lot 05 : Travaux d'entretien des routes FKT Ambohimanjaka vers CR Ambohimitombo I</t>
  </si>
  <si>
    <t>Radier, reprofilage et pavage</t>
  </si>
  <si>
    <t>Travaux de réhabilitation de Routes RN 12 Vohipeno - Farafangana</t>
  </si>
  <si>
    <t>Travaux d'urgence de réparation de la RNS 12 entre le PK 0+000 et PK 280+000 répartis en 2 lots :
  lot 1 : entre PK 0+000 et PK 156+000</t>
  </si>
  <si>
    <t>Travaux d'urgence de réparation de la RNS 12 entre le PK 0+000 et PK 280+000 répartis en 2 lots :
  lot 2 : entre PK 206+000 au PK 280+000</t>
  </si>
  <si>
    <t>Travaux d'entretien de la route d'Ihosy</t>
  </si>
  <si>
    <t>Travaux de réhabilitation répartis en deux (02) lots: lot1: Travaux de réhabilitation du port Ambiky (Commune rurale de Beroroha)</t>
  </si>
  <si>
    <t>Travaux de réhabilitation répartis en deux (02) lots: lot2: Travaux de réhabilitation de la piste reliant le Port d'Ambiky et la ville de Beroroha</t>
  </si>
  <si>
    <t>Effectuer des Travaux d’Entretien Courant de la RNS 57</t>
  </si>
  <si>
    <t>Effectuer des Travaux de réhabilitation de la RNS 30B</t>
  </si>
  <si>
    <t>Travaux d'entretien périodique de  la RP 84 reliant Arivonimamo (PK 45+800 de la RNS 1) - Alakamisikely - Manalalondo (38,00 Km)</t>
  </si>
  <si>
    <t>Travaux d’urgence sur la RNS 13 relatifs à l’aménagement d’une déviation définitive suite à l’effondrement du pont sur la rivière de Manambaro au PK 471+400 avec la mise en place d'un pont Mabey de 27 mètres</t>
  </si>
  <si>
    <t>Assistance à l'analyse des offres et à la contractualisation, Gestion contrôle et surveillance des travaux, Assistance aux récéptions provisoire et définitive des travaux de construction de la prolongation de la Rocade au Nord Est d'Antananarivo</t>
  </si>
  <si>
    <t>Assistance à Maitrise d'Ouvrage (AMO) pour le Projet de construction de la prolongation de la Rocade Urbaine à l'Est et au Nord Est d'Antananarivo</t>
  </si>
  <si>
    <t>Audit comptable et administratif des activités de l'ARM en vue de la réalisation du projet Rocade sur financement de l'AFD, de la BEI, de l'UE, de l'Etat Malagasy - Exercices 2018-2019-2020-2021</t>
  </si>
  <si>
    <t>Travaux de la construction de la Rocade Est et Nord Est de la Pénétrante Urbaine au Nord Est d'Antananarivo</t>
  </si>
  <si>
    <t>Problème de contrat et OS</t>
  </si>
  <si>
    <t>MASOANDRO</t>
  </si>
  <si>
    <t>Entreprise ECORA</t>
  </si>
  <si>
    <t>Entreprise STAN</t>
  </si>
  <si>
    <t>CRYSTAL (IBE SING WA)</t>
  </si>
  <si>
    <t>Louis Berger</t>
  </si>
  <si>
    <t>BRL/CIRA</t>
  </si>
  <si>
    <t>SARA et Cie</t>
  </si>
  <si>
    <t>EGECOM</t>
  </si>
  <si>
    <t>ECP BTP</t>
  </si>
  <si>
    <t>GROUPEMENT TAEP/EGIS INFRAMAD</t>
  </si>
  <si>
    <t>ONG RENALA</t>
  </si>
  <si>
    <t>SETEC</t>
  </si>
  <si>
    <t>NOVO-COMM</t>
  </si>
  <si>
    <t>AGENCE ROUTIERE</t>
  </si>
  <si>
    <t>DELTA AUDIT Associés</t>
  </si>
  <si>
    <t>SOGEA SATOM</t>
  </si>
  <si>
    <t>ECH BTP</t>
  </si>
  <si>
    <t>Entreprise MAHAY</t>
  </si>
  <si>
    <t>ROJO</t>
  </si>
  <si>
    <t>MINO</t>
  </si>
  <si>
    <t>SEMLS</t>
  </si>
  <si>
    <t>GROUPEMENT TAEP / LCI</t>
  </si>
  <si>
    <t>COLAS</t>
  </si>
  <si>
    <t>COLAS MADAGASCAR</t>
  </si>
  <si>
    <t>CGC (China Géo-Engineering Corporation)</t>
  </si>
  <si>
    <t>Groupement CIRA SAS &amp; SETEC INTERNATIONAL &amp; SETEC MADAGASCAR &amp; ASA
TARATRA</t>
  </si>
  <si>
    <t>GROUPEMENT TAEP / EGIS-Inframad</t>
  </si>
  <si>
    <t>CRBC (China Road and Bridge Corporation)</t>
  </si>
  <si>
    <t>CRCC</t>
  </si>
  <si>
    <t>Groupement CRBC (China Road and Bridge Corporation) / SMATP</t>
  </si>
  <si>
    <t>Groupement COMETE/TECMAD</t>
  </si>
  <si>
    <t>AFECC</t>
  </si>
  <si>
    <t>Entreprise ROJO</t>
  </si>
  <si>
    <t>SMATP</t>
  </si>
  <si>
    <t xml:space="preserve"> ANJAVOLA </t>
  </si>
  <si>
    <t>Entreprise RS</t>
  </si>
  <si>
    <t>SMATP.SA (GAO YunFei)</t>
  </si>
  <si>
    <t>MIHARI</t>
  </si>
  <si>
    <t>TAORAHA</t>
  </si>
  <si>
    <t>LE MEX</t>
  </si>
  <si>
    <t>Es EHS</t>
  </si>
  <si>
    <t>Es HORIZON</t>
  </si>
  <si>
    <t>ZAMA</t>
  </si>
  <si>
    <t>Travaux en régie DRATP Androy</t>
  </si>
  <si>
    <t>NIRISOA</t>
  </si>
  <si>
    <t>QUATRA</t>
  </si>
  <si>
    <t>ECRS</t>
  </si>
  <si>
    <t>RAVINALA</t>
  </si>
  <si>
    <t>MAHAFAPOU</t>
  </si>
  <si>
    <t>LA PRECISION</t>
  </si>
  <si>
    <t>EGCAP</t>
  </si>
  <si>
    <t>MALIBARY TRANSPORT</t>
  </si>
  <si>
    <t>ASC</t>
  </si>
  <si>
    <t>RBA</t>
  </si>
  <si>
    <t>AM</t>
  </si>
  <si>
    <t>RZH</t>
  </si>
  <si>
    <t>SANDRATRA BTP</t>
  </si>
  <si>
    <t>FOTSY ROMUALD</t>
  </si>
  <si>
    <t>DORA</t>
  </si>
  <si>
    <t xml:space="preserve">Entreprise ADDEAU </t>
  </si>
  <si>
    <t>Entreprise PIERROT</t>
  </si>
  <si>
    <t xml:space="preserve">ETS VAVALINTA </t>
  </si>
  <si>
    <t>Lot 2 : ETS MANJAKA</t>
  </si>
  <si>
    <t>Entreprise LAZA</t>
  </si>
  <si>
    <t>SYNOHIDRO</t>
  </si>
  <si>
    <t>GTLR TRANSPORT</t>
  </si>
  <si>
    <t>Analamanga</t>
  </si>
  <si>
    <t>Itasy</t>
  </si>
  <si>
    <t>Betsiboka</t>
  </si>
  <si>
    <t>Atsimo Andrefana</t>
  </si>
  <si>
    <t>Alaotra Mangoro</t>
  </si>
  <si>
    <t>Anosy / Atsimo Atsinanana</t>
  </si>
  <si>
    <t>Atsimo Atsinanana</t>
  </si>
  <si>
    <t>Menabe</t>
  </si>
  <si>
    <t>Atsimo Andrefana / Menabe</t>
  </si>
  <si>
    <t>Vakinankaratra</t>
  </si>
  <si>
    <t>Atsinanana</t>
  </si>
  <si>
    <t>Amoron'i Mania</t>
  </si>
  <si>
    <t>Melaky</t>
  </si>
  <si>
    <t>Vatovavy / Fitovinany</t>
  </si>
  <si>
    <t>Sofia</t>
  </si>
  <si>
    <t>Analanjirofo</t>
  </si>
  <si>
    <t>Ihorombe</t>
  </si>
  <si>
    <t>Boeny</t>
  </si>
  <si>
    <t>Haute Matsiatra</t>
  </si>
  <si>
    <t>CP 19</t>
  </si>
  <si>
    <t>369</t>
  </si>
  <si>
    <t>258</t>
  </si>
  <si>
    <t>314</t>
  </si>
  <si>
    <t>304</t>
  </si>
  <si>
    <t>392</t>
  </si>
  <si>
    <t>393</t>
  </si>
  <si>
    <t>237</t>
  </si>
  <si>
    <t>391</t>
  </si>
  <si>
    <t>275</t>
  </si>
  <si>
    <t>CP 18</t>
  </si>
  <si>
    <t>318</t>
  </si>
  <si>
    <t>383</t>
  </si>
  <si>
    <t>CP 2020</t>
  </si>
  <si>
    <t>387</t>
  </si>
  <si>
    <t>450</t>
  </si>
  <si>
    <t>327</t>
  </si>
  <si>
    <t>310</t>
  </si>
  <si>
    <t>396</t>
  </si>
  <si>
    <t>247</t>
  </si>
  <si>
    <t>CP19</t>
  </si>
  <si>
    <t>CONSTRUCTION ET REHABILITATION DES ROUTES NATIONALES</t>
  </si>
  <si>
    <t>PROJET DE REHABILITATION DE ROUTES POUR DESENCLAVEMENT</t>
  </si>
  <si>
    <t xml:space="preserve"> RN9 PHASE II</t>
  </si>
  <si>
    <t>PAIR</t>
  </si>
  <si>
    <t>Convention Programme N°19 (CP19)</t>
  </si>
  <si>
    <t>AMENAGEMENT DE CORRIDORS ET FACILITATION DU COMMERCE</t>
  </si>
  <si>
    <t>CONSTRUCTION RN 43 SAMBAINA - FARATSIHO - SOAVINANDRIANA</t>
  </si>
  <si>
    <t>PROJET DE CONNECTIVITE POUR AMELIORER LES MOYENS DE SUBSISTANCE EN MILIEU RURAL</t>
  </si>
  <si>
    <t>RN2 - PORT DE TOAMASINA (AFECC)</t>
  </si>
  <si>
    <t>CONSTRUCTION AUTOROUTE IVATO-AMBOHITRIMANJAKA</t>
  </si>
  <si>
    <t>Travaux d'Entretien Courant CP18 (Campagne 2018-2019)</t>
  </si>
  <si>
    <t>TRAVAUX D'ENTRETIEN</t>
  </si>
  <si>
    <t>RECONSTRUCTION DES OUVRAGES D'ART</t>
  </si>
  <si>
    <t>REHABILITATION DES RUES DES CHEFS LIEUX DES FARITANY _PHASE II</t>
  </si>
  <si>
    <t>Routes CTD</t>
  </si>
  <si>
    <t>TRAVAUX  D'ENTRETIEN COURANT DES OUVRAGES D'ART (TECOA)</t>
  </si>
  <si>
    <t>TRAVAUX D’URGENCE DES INFRASTRUCTURES ROUTIERES</t>
  </si>
  <si>
    <t>AIDE D'URGENCE POST CATASTROPHIQUE</t>
  </si>
  <si>
    <t>PROJET HIMO</t>
  </si>
  <si>
    <t>PROJET DE MODERNISATION DURESEAU ROUTIER RN 6 ET RN 13</t>
  </si>
  <si>
    <t>PROJET D'ASPHALTAGE DE LA ROUTE NATIONALE SECONDAIRE N°5 : SOANIERANA IVONGO - MANANARA NORD</t>
  </si>
  <si>
    <t>ROCADE ANTANANARIVO</t>
  </si>
  <si>
    <t>206</t>
  </si>
  <si>
    <t>218</t>
  </si>
  <si>
    <t>Délai_d exécution (jours)</t>
  </si>
  <si>
    <t>215</t>
  </si>
  <si>
    <t>207</t>
  </si>
  <si>
    <t>DAU</t>
  </si>
  <si>
    <t>DIRECTION DES INFRASTRUCTURES (DINFRA)</t>
  </si>
  <si>
    <t>DIRECTION DES INFRASTRUCTURES (DINFRA)  / AGENCE ROUTIERE</t>
  </si>
  <si>
    <t>DRTP ANDROY</t>
  </si>
  <si>
    <t>DRTP ITASY</t>
  </si>
  <si>
    <t>DRTP ANALAMANGA</t>
  </si>
  <si>
    <t>DRTP ATSIMO ANDREFANA</t>
  </si>
  <si>
    <t>DRTP ALAOTRA MANGORO</t>
  </si>
  <si>
    <t>DRTP AMORON'I MANIA / DIRECTION DES INFRASTRUCTURES (DINFRA)</t>
  </si>
  <si>
    <t>DRTP ATSINANANA / DIRECTION DES INFRASTRUCTURES (DINFRA)</t>
  </si>
  <si>
    <t>DRTP MELAKY</t>
  </si>
  <si>
    <t>DRTP ATSIMO ATSINANANA</t>
  </si>
  <si>
    <t>DRTP VAKINANKARATRA</t>
  </si>
  <si>
    <t>DRTP VATOVAVY FITOVINANY</t>
  </si>
  <si>
    <t>DRTP VATOVAVY FITOVINANY / DIRECTION DES INFRASTRUCTURES (DINFRA)</t>
  </si>
  <si>
    <t>DRTP ATSIMO ATSINANANA / DIRECTION DES INFRASTRUCTURES (DINFRA)</t>
  </si>
  <si>
    <t>DRTP Androy</t>
  </si>
  <si>
    <t>DRTP ANALAMANGA / DIRECTION DES INFRASTRUCTURES (DINFRA)</t>
  </si>
  <si>
    <t>DRTP DIANA</t>
  </si>
  <si>
    <t>DRTP HAUTE MATSIATRA</t>
  </si>
  <si>
    <t>DRTP AMORON'I MANIA</t>
  </si>
  <si>
    <t>DRTP ITASY / DIRECTION DES INFRASTRUCTURES (DINFRA)</t>
  </si>
  <si>
    <t>DRTP ANALANJIROFO</t>
  </si>
  <si>
    <t>Convention Libellée (LF)</t>
  </si>
  <si>
    <t>N°015-AR/PACFC/20</t>
  </si>
  <si>
    <t>CONSTRUCTION DE ROUTES DISTRICT AMBOHIDRATRIMO</t>
  </si>
  <si>
    <t xml:space="preserve">Route: Routes des œufs à Ambohidratrimo </t>
  </si>
  <si>
    <t>206 670 000 RMB Yuans</t>
  </si>
  <si>
    <t>Mr RAKOTOARISOA Mihajarivo
andriambola2017@gmail.com
0340556415</t>
  </si>
  <si>
    <t>Maintenir le réseau routier et structurant en état</t>
  </si>
  <si>
    <t>Lat:  18°43'15.88"S
Long:  47°20'34.81"E</t>
  </si>
  <si>
    <t>PK 0+000
Croisement RN4 au PK 31+200</t>
  </si>
  <si>
    <t>PK 9+087
DAS Commune Antanetibe Mahazaza</t>
  </si>
  <si>
    <t>CR Mahitsy
CR Ampanotokana
CR Antanetibe Mahazaza</t>
  </si>
  <si>
    <t>Toutes les populations des trois Communes Rurales Mahitsy, Ampanitokana et Antanetibe Mahazaza
Toutes riverains utilisant cet axe notament les habitants des Communes Rurales environnantes
Toutes les personnes en activité dans le secteur de production d'oeufs à Madagascar</t>
  </si>
  <si>
    <t xml:space="preserve">55
</t>
  </si>
  <si>
    <t>Accord de don non-remboursable</t>
  </si>
  <si>
    <t>Projet de travaux de réhabilitation de la route des oeufs reliant les Communes Rurales de Mahitsy, d'Ampanotokana et de Mahazaza, dans le District d'Ambohidratrimo</t>
  </si>
  <si>
    <t>ZHONGMEI ENGINNEERING GROUP</t>
  </si>
  <si>
    <t>TRAVAUX DE RECONSTRUCTION DES PONTS DE MANGORO (PK 94+200) ET D’ANTSAPAZANA/ANTSIRINALA (PK105+460) DE LA RN2</t>
  </si>
  <si>
    <t>Gouvernement Japonais (JICA)</t>
  </si>
  <si>
    <t>2 596 000 000 JPY</t>
  </si>
  <si>
    <t>Mr RAZEFASON Ando (DER)
andoraz03@yahoo.fr
0340556082</t>
  </si>
  <si>
    <t>Nb de pont construit</t>
  </si>
  <si>
    <t>Lat:   18°52'34.68"S
Long:   48° 6'25.03"E</t>
  </si>
  <si>
    <t>- Pont Mangoro au PK 94+200
- Pont d'Antsapazana au PK 105+460</t>
  </si>
  <si>
    <t>- Pont Mangoro au PK 94+302
- Pont d'Antsapazana au PK 105+490</t>
  </si>
  <si>
    <t>- Pont Mangoro:
CR Anosibe Ifody
- Pont Antsapazana : 
CR Ambohibary</t>
  </si>
  <si>
    <t xml:space="preserve">Toutes les populations des trois Communes Rurales d'Anosibe Ifody, Ambohibary et de Moramanga
Toutes riverains utilisant l'axe RN2 reliant les deux grandes villes Antananarivo - Toamasina
</t>
  </si>
  <si>
    <t>Accord de don N°1960400</t>
  </si>
  <si>
    <t xml:space="preserve">Projet d’amélioration des deux ponts sur la RN2
- Mangoro au PK 94+200
- Antsapazana au PK 105+460
</t>
  </si>
  <si>
    <t>DAIHO - KONOIKE JV</t>
  </si>
  <si>
    <t>Marché N°004-TR-MATP/PRMP/TP-RPI.20</t>
  </si>
  <si>
    <t>CONSTATATION: Chantier sans avancement</t>
  </si>
  <si>
    <t xml:space="preserve">Travaux de réparation d'urgence de la route reluiant le terrain de football de la poste vers lycée Jacques RABEMANANJARA </t>
  </si>
  <si>
    <t xml:space="preserve">
Responsable du projet : pas d'information</t>
  </si>
  <si>
    <t>520ML Route en béton</t>
  </si>
  <si>
    <t>Terrain poste</t>
  </si>
  <si>
    <t>Bord de la mer</t>
  </si>
  <si>
    <t>Toamasina</t>
  </si>
  <si>
    <t>Population de Toamasina</t>
  </si>
  <si>
    <t>Convention N° 124TR/MATP/PRMP/TP-FR.20</t>
  </si>
  <si>
    <t>Entreprise MAKA</t>
  </si>
  <si>
    <t xml:space="preserve">Chantier en cours </t>
  </si>
  <si>
    <t>Travaux de réhabilitation de la Route Nationale RN2 (CONTRAT CADRE) Entre  PK 304+000 et PK 352+729</t>
  </si>
  <si>
    <t xml:space="preserve">
Responsable du projet: Taberahanitra Sarinety</t>
  </si>
  <si>
    <t>Km de route rehabilitée ;
Nombre d'ouvrage réalisés</t>
  </si>
  <si>
    <t>48km de routes à réhabiliter, un ouvrage ( dalot cadre)</t>
  </si>
  <si>
    <t xml:space="preserve"> Début  ( PK304+00) entré pont AMPASIMADINIKA,</t>
  </si>
  <si>
    <t>Fin ( PK 352+729) Port TOAMASINA</t>
  </si>
  <si>
    <t>FANOMEZANA (  RAMIARIJAONA Rodolphe</t>
  </si>
  <si>
    <t xml:space="preserve"> Travaux en cours: Revêtements en enrobé, caniveau et construction dalot </t>
  </si>
  <si>
    <t>Travaux d'entretien renforcé de la RNP2 entre les PK 250+000 Et PK  352+729</t>
  </si>
  <si>
    <t>KM de route entretenue</t>
  </si>
  <si>
    <t>Population Toamasina</t>
  </si>
  <si>
    <t>ECH BTP   (ANDRIAMBOLOLONERA Ajasoa Mireille)</t>
  </si>
  <si>
    <t>Travaux de réhabilitation de la Route Nationale RN2 (CONTRAT CADRE) Entre  PK les PK 140 au PK 250  et PK 269 au  304</t>
  </si>
  <si>
    <t>Début (PK 140 au PK 250) Ambatosenegaly</t>
  </si>
  <si>
    <t>Fin ( PK 269 au PK 304)</t>
  </si>
  <si>
    <t xml:space="preserve">Travaux de réhabilitation de la Route Nationale RN2 (CONTRAT CADRE) Entre  les PK PK 140 au PK 250 et PK 269 au PK 304 </t>
  </si>
  <si>
    <t>CGC ( WANG LEIJIE)</t>
  </si>
  <si>
    <t>Travaux en cours: Maçonnerie, Bordure de trottoir et gabions</t>
  </si>
  <si>
    <t xml:space="preserve">Avenant en cours </t>
  </si>
  <si>
    <t xml:space="preserve">DP 0 (Avance de démarrage) :
100 894 101 359,50 </t>
  </si>
  <si>
    <t>Contrôle et Surveillance des Travaux de bitumage de la RNS 5A entre AMBILOBE et VOHEMAR</t>
  </si>
  <si>
    <t>RAFALISOA Dafara Anjarason : dafaranjarason@gmail.com
Tel : 034 05 614 19</t>
  </si>
  <si>
    <t>Marché N°003-PI/MATP/PRMP/TP.RPI.20 et son avenant N° 01</t>
  </si>
  <si>
    <t>Bureau d'études EC PLUS</t>
  </si>
  <si>
    <t>Km de route entretenue ;
Nombre d'ouvrages réalisés</t>
  </si>
  <si>
    <t>Km de route rehabilitée ;
Nombre d'ouvrages réalisés</t>
  </si>
  <si>
    <t>Travaux d'entretien de routes dans la Commune Antanifotsy</t>
  </si>
  <si>
    <t>PONT MANGOKY : Actualisation  des études, contrôle et surveillance des travaux de construction du pont de  Mangoky au PK 199+700 sur la RN 9 et ses voies d’accès</t>
  </si>
  <si>
    <t>Travaux d'entretien courant des routes nationales dans la région de Betsiboka repartis en douze (12) lots</t>
  </si>
  <si>
    <t>RATIARISOA Thierry
Chef de Service OA DINFRA
rthierryrandrianarison@gmail.com
0340561413</t>
  </si>
  <si>
    <t>Nbr ouvrage réhabilité</t>
  </si>
  <si>
    <t xml:space="preserve">Nbr Ouvrages d'art et de franchissement entretenus </t>
  </si>
  <si>
    <t>(19°22'38,9''S;47°05'11,4''E)</t>
  </si>
  <si>
    <t>Route communale</t>
  </si>
  <si>
    <t>CR AMBOHIBORONA</t>
  </si>
  <si>
    <t>Paysans</t>
  </si>
  <si>
    <t xml:space="preserve">123-TR/MAHTP/PRMP/TP.RPI.19 </t>
  </si>
  <si>
    <t>NATHAN</t>
  </si>
  <si>
    <t>Période de garantie
Date réception provisoire: 07/04/2021</t>
  </si>
  <si>
    <t xml:space="preserve"> Travaux de pavage de l'Avenue Marechai Foch-Gendarmerie Andranomadio-Hôtel Thermes-Rosas dans la Ville d'Antsirabe
</t>
  </si>
  <si>
    <t>RAKOTOVAO Andriatiana Marcellin
Chef de Service Route DINFRA
rktv.marcellin@gmail.com
0340556196</t>
  </si>
  <si>
    <t xml:space="preserve">
Km de route réhabilité</t>
  </si>
  <si>
    <t>Pourcentage des Routes nationales structurantes en bon état</t>
  </si>
  <si>
    <t>Entre
(19°51'45";47°02'01")
et
(19°52'10";47°02'03")</t>
  </si>
  <si>
    <t>0+000/RNS34</t>
  </si>
  <si>
    <t>Jardin des problèmes</t>
  </si>
  <si>
    <t>ANTANANARIVO</t>
  </si>
  <si>
    <t>Population urbaine</t>
  </si>
  <si>
    <t>092-TR/MAHTP/PRMP/TP-RPI.19 et son avenant n°01</t>
  </si>
  <si>
    <t>MMP-BTP</t>
  </si>
  <si>
    <t>Reprise des travaux
Date réception provisoire: 15/10/2021</t>
  </si>
  <si>
    <t xml:space="preserve">
</t>
  </si>
  <si>
    <t>Travaux de réhabilitation de la voirie urbaine dans les grandes villes (Lot n°07: Ville d'Antsirabe)</t>
  </si>
  <si>
    <t>BOTOMANOVATSARA Fils
Ingénieur des TP DINFRA
kokondro@gmx.fr
0340556184</t>
  </si>
  <si>
    <t>Nbr carrefour réhabilité
Km de route réhabilité</t>
  </si>
  <si>
    <t>Bureau Voirie Antsirabe</t>
  </si>
  <si>
    <t>Jovena Ambohimena</t>
  </si>
  <si>
    <t>Usagers RNS34/RNP7
Population urbaine</t>
  </si>
  <si>
    <t xml:space="preserve">02-MCC/MATP/PRMP/TP-RPI.20 
</t>
  </si>
  <si>
    <t>Période de garantie
Date réception provisoire: 07/12/2020</t>
  </si>
  <si>
    <t>TABERA Hanitra Sarinety
Ingénieur des TP DINFRA
h.sarinah@gmail.com
0340016553</t>
  </si>
  <si>
    <t>173+700/RNP7</t>
  </si>
  <si>
    <t xml:space="preserve">Hôpital Marocain </t>
  </si>
  <si>
    <t>Population locale</t>
  </si>
  <si>
    <t>066-TR/MATP/PRMP/TP-FR.20</t>
  </si>
  <si>
    <t>MANDIMBISOA</t>
  </si>
  <si>
    <t>Travaux en arrêt</t>
  </si>
  <si>
    <t>Travaux d’entretien de routes à Antanifotsy</t>
  </si>
  <si>
    <t>Km  de route entretenue</t>
  </si>
  <si>
    <t>Carrefour vers district Antanifotsy</t>
  </si>
  <si>
    <t>CR Ambatolahy</t>
  </si>
  <si>
    <t>CR ANTANIFOTSY 
CR AMBATOLAHY</t>
  </si>
  <si>
    <t>022-TR/MATP/PRMP/TP-RPI.20</t>
  </si>
  <si>
    <t>Période de garantie
Réception provisoire le 17 juin 2021</t>
  </si>
  <si>
    <t xml:space="preserve">Travaux de traitement des points noirs de la route entre Ambatolampy et Tsinjoarivo repartis en Trois lots </t>
  </si>
  <si>
    <t>RAHARIVELO Arielle
Ingénieur des TP DINFRA
arielledin@gmail.com
0340556117</t>
  </si>
  <si>
    <t>Bureau ex Sub TP Ambatolampy</t>
  </si>
  <si>
    <t>CR Tsinjoarivo</t>
  </si>
  <si>
    <t>AMBATOLAMPY
AMBATONDRAKALAVAO
ANTSAMPANDRANO
TSINJOARIVO</t>
  </si>
  <si>
    <t>105/106/107-TR/MATP/PRMP/TP-RPI.20</t>
  </si>
  <si>
    <t>Lot01/02:
ADDEAU
Lot03:
PIERROT</t>
  </si>
  <si>
    <t>Plafond pénalité dépassé</t>
  </si>
  <si>
    <t>Travaux d'entretien périodique de la route reliant Antanambao - Ambatovinaky dans la Commune rurale d'Antanambao (route des pommes)</t>
  </si>
  <si>
    <t>CR Antanambao</t>
  </si>
  <si>
    <t>Fkt Ambatovinaky</t>
  </si>
  <si>
    <t>CR ANTANAMBAO</t>
  </si>
  <si>
    <t>006-TR/MATP/PRMP/TP-RPI.20</t>
  </si>
  <si>
    <t>Période de garantie</t>
  </si>
  <si>
    <t>Travaux d’entretien de la route entre PK 12 et PK 141 sur la RN 7</t>
  </si>
  <si>
    <t>109+000/RNP7</t>
  </si>
  <si>
    <t>127+000/RNP7</t>
  </si>
  <si>
    <t>CR ANTANIFOTSY 
CR AMBOHIBARY SAMBAINA</t>
  </si>
  <si>
    <t>Usagers RNP 7</t>
  </si>
  <si>
    <t>023-TR/MATP/PRMP/TP-RPI.20</t>
  </si>
  <si>
    <t xml:space="preserve">Travaux d’entretien Améliorant et Spécialisé de la RNP 7 entre les PK 66 et 165 (Borne n°66/Antsirabe)
</t>
  </si>
  <si>
    <t>145+000/RNP7</t>
  </si>
  <si>
    <t>CR AMBOHIBARY SAMBAINA</t>
  </si>
  <si>
    <t xml:space="preserve">227-AR/FR/PRMP/UGPM.2020 </t>
  </si>
  <si>
    <t>ENTRETIEN COURANT DES ROUTES NATIONALES</t>
  </si>
  <si>
    <t>Travaux d'Entretien de Routine de route sur la RNS 34 du PK 0+000 au PK 165+200 (Lot n°01)</t>
  </si>
  <si>
    <t>RASELISON Mbolatiana Arsène
SRTP VAK
arsmaill@gmail.com 
0346941032</t>
  </si>
  <si>
    <t>165+200/RNS34</t>
  </si>
  <si>
    <t>BETAFO/MANDOTO</t>
  </si>
  <si>
    <t>Toutes les Communes aux alentour de la RNS 34</t>
  </si>
  <si>
    <t>Usagers RNS 34</t>
  </si>
  <si>
    <t>05-ACO/MAHTP/SG/DRAHTP-VAK/PRMP-19</t>
  </si>
  <si>
    <t>SAHAZA</t>
  </si>
  <si>
    <t>Période de garantie
Date réception provisoire: 09/10/2020</t>
  </si>
  <si>
    <t>Travaux d'Entretien Améliorant et Spécialisé à Commande sur la RNS 34 du PK 0+000 au PK 165+200 (Lot n° 02)</t>
  </si>
  <si>
    <t>BETAFO</t>
  </si>
  <si>
    <t>06-ACO/MAHTP/SG/DRAHTP-VAK/PRMP-19</t>
  </si>
  <si>
    <t>Période de garantie
Date réception provisoire: 23/12/2020</t>
  </si>
  <si>
    <t>Travaux de réhabilitation de l’ouvrage de traversée au PK 11+100 et traitement de la chaussée entre le PK 33+000  et PK 43+000  de la RNS 34</t>
  </si>
  <si>
    <t>11+100/RNS34
33+000/RNS34</t>
  </si>
  <si>
    <t>43+000/RNS34</t>
  </si>
  <si>
    <t>CR SOAVINA</t>
  </si>
  <si>
    <t>03-FR2020/DRATP,VAK/PRMP</t>
  </si>
  <si>
    <t>SOMEEIM</t>
  </si>
  <si>
    <t>Travaux d'urgence de réparation de
 l'ouvrage sur la RNS 43 au PK 41+800</t>
  </si>
  <si>
    <t>Rija DAU
Tel : 034 15 002 96
Mail : ikemarija@yahoo.fr</t>
  </si>
  <si>
    <t>41+800</t>
  </si>
  <si>
    <t>Soaviandriana</t>
  </si>
  <si>
    <t>En cours de lancement d'Appel d'offres
AO lancé le 27/10/2021
Remise des offres prévue le 08/11/2021</t>
  </si>
  <si>
    <t>Travaux d'urgence de réparation d'ouvrage et traitement des breches sur la RNS 1 au PK 91+950</t>
  </si>
  <si>
    <t>91+950</t>
  </si>
  <si>
    <t>Miarinarivo</t>
  </si>
  <si>
    <t>Travaux d'urgence pour la remise en etat de la route coupée sur la RNS 5 au PK 158+450</t>
  </si>
  <si>
    <t>158+450</t>
  </si>
  <si>
    <t>Soanierana Ivongo</t>
  </si>
  <si>
    <t>En attente lancement AO</t>
  </si>
  <si>
    <t>Travaux d'urgence de securisation des appuis du pont d'Ampasika</t>
  </si>
  <si>
    <t>Antananarivo Renivohitra
Atsimondrano</t>
  </si>
  <si>
    <t>Antananarivo
Itaosy</t>
  </si>
  <si>
    <t>AO lancé le 14/10/2021
Remise des offres le 26/10/2021
En cours d'analyse des offres par la CAO</t>
  </si>
  <si>
    <t>Travaux d'urgence de securisation des appuis du pont d'Anosizato</t>
  </si>
  <si>
    <t>Antananarivo
Anosizato
Fenoarivo</t>
  </si>
  <si>
    <t>Travaux d'enlèvement d'éboulement meuble entre les PK 316+000 et PK 403+000 de la RNP 4</t>
  </si>
  <si>
    <t>316+000</t>
  </si>
  <si>
    <t>403+000</t>
  </si>
  <si>
    <t>Maevantanana
Ambondromamy</t>
  </si>
  <si>
    <t>013 - TR/MATP/PRMP/TP-RPI.21</t>
  </si>
  <si>
    <t>AZ'AMA</t>
  </si>
  <si>
    <t>En cours d'engagement financier (TEF)
En attente OS commencement des travaux</t>
  </si>
  <si>
    <t>Travaux de protection de la digue de Bemokotra entre les PK 14+000 et PK 15+000 de la RNT 8C</t>
  </si>
  <si>
    <t>14+000</t>
  </si>
  <si>
    <t>15+000</t>
  </si>
  <si>
    <t>Maevantanana
Kandreo</t>
  </si>
  <si>
    <t>Bemokotra</t>
  </si>
  <si>
    <t>011 - TR/MATP/PRMP/TP-RPI.21</t>
  </si>
  <si>
    <t>Travaux de protection de la digue de Bemokotra entre les pk 14+000 et pk 15+000 de la RNT8c</t>
  </si>
  <si>
    <t>Travaux terminés
Réception provisoire effectuée le 29/10/2021</t>
  </si>
  <si>
    <t>Travaux de traitement des points noirs au PK 8+000 et PK 9+200 de la RNT 8C</t>
  </si>
  <si>
    <t>8+000</t>
  </si>
  <si>
    <t>9+200</t>
  </si>
  <si>
    <t>007 - TR/MATP/PRMP/TP-RPI.21</t>
  </si>
  <si>
    <t>Travaux de traitement des points noirs au pk 8+000 et pk 9+200 de la RNT8c</t>
  </si>
  <si>
    <t>Type</t>
  </si>
  <si>
    <t>Travaux d’urgence de mise en place d'un appui intermédiaire du pont Bailey sur la RN7 au pk 322+000 Vohiposa et démontage du pont Bailey sur la déviation</t>
  </si>
  <si>
    <t>322+000</t>
  </si>
  <si>
    <t>Ambositra
Ambohimahasoa
Fianarantsoa</t>
  </si>
  <si>
    <t>Ambositra
Vohiposa
Ambohimahasoa
Alakamisy Ambohimaha</t>
  </si>
  <si>
    <t>026-TR/MATP/PRMP/TP-FR.21</t>
  </si>
  <si>
    <t>SAMS CONSTRUCTION</t>
  </si>
  <si>
    <t>En attente Autorisation d'engagement à la Présidence
Envoyé présidence le 25/10/2021</t>
  </si>
  <si>
    <t>FOURNITURE DE PONTS METALLIQUES MODULAIRES TYPE MABEY - POUR SUPERSTRUCTURE DU PONT MANAKARABE</t>
  </si>
  <si>
    <t>Fourniture</t>
  </si>
  <si>
    <t>ml de pont mabey livré</t>
  </si>
  <si>
    <t>Marché subséquent n°003-FR/MATP/PRMP/TP-FR.21 relatif au contrat cadre n° 011CCFR/MATP/PRMP/TP-FR.20</t>
  </si>
  <si>
    <t>FOURNITURE DE PONTS METALLIQUES MODULAIRES TYPE MABEY</t>
  </si>
  <si>
    <t>OCEAN TRADE</t>
  </si>
  <si>
    <t>Marché attribué mais non visé par le FR :
Montant du marché supérieur au budget alloué par la COA du FR</t>
  </si>
  <si>
    <t>211</t>
  </si>
  <si>
    <t>Population de la Commune Urbaine d'Ambovombe Androy et de la Commune Rurale de Beloha</t>
  </si>
  <si>
    <t>RNS10 :             PK 434+000 (Ambovombe)</t>
  </si>
  <si>
    <t>RNS10 :             PK 320+000 (Beloha)</t>
  </si>
  <si>
    <t>Nombre de Bâtiments administratifs</t>
  </si>
  <si>
    <t>Population servie par la RNS.10, entre Tranoroa et Ambovombe, par la RNS.13 entre Manakoliva et Ambovombe</t>
  </si>
  <si>
    <t>- Etudes CP.19 finalisées                                  - Devis d'Emploi envoyé au FR le 09/06/2021 et visé le 05/07/21                                                - PPM et AGPM visé par la CRM le 15/07/21                                                              - AGPM Publié dans journal Midi Madagascar le 22/07/2021                                      - DAO finalisé, visé par la CRM le 29/07/2021 et envoyé au Fonds Routier le 04/08/2021 pour DANO.                                          - ANO du Fonds routier le 11/08/2021 ; correction des réserves sur le DAO finalisées ; version finale du DAO envoyé au Fonds Routier en date du 01/09/2021 ; Avis d'Appel d'Offres Ouvert lancé le 30/08/2021 ; Dépouillement prévu le 30/09/2021, mais reporté le 06/10/2021 (suivant recommandation du FR)                                     - Appel d'Offres Infructueux, Programme d'Entretien Courant à repporter à la CP.20</t>
  </si>
  <si>
    <t xml:space="preserve">Travaux d'Entretien Courant de la Route Nationale RNS.10 entre les 
PK 264+000 (Tranoroa) et PK 434+000 (Ambovombe)
</t>
  </si>
  <si>
    <t>JHULVER Philah Herinony Directeur Régional des Travaux Publics Androy                      Tél : 034 52 077 81 / 034 18 480 26                                     E-mail : jhulverphilah@gmail.com</t>
  </si>
  <si>
    <t>- Unité d'ouvrages construits</t>
  </si>
  <si>
    <t>RNS10 :               PK 270+600</t>
  </si>
  <si>
    <t>Beloha</t>
  </si>
  <si>
    <t>Tranoroa</t>
  </si>
  <si>
    <t>Population servie par la RNS.10, entre Tranoroa et Ambovombe</t>
  </si>
  <si>
    <t>CONVENTION N° 01-DRATP/AD/CP.18/FR/2019</t>
  </si>
  <si>
    <t>Travaux d'Entretien Améliorant Ouvrage Sur la RNS 10 au PK 270+600, Lot N° 01-AD</t>
  </si>
  <si>
    <t>Entreprise MIARENA</t>
  </si>
  <si>
    <t xml:space="preserve">- Marché visé par le FR en date du 09/04/2020                                                         - Marché notifié au Titulaire en date du 10/07/2020                                                           - Implantation des Travaux en date du 20/11/2020                                                         - OS Notification et OS Invitation pour réunion préparatoire envoyés au Titulaire                                                               - Travaux terminés, Réception Provisoire le 21/12/2020                              </t>
  </si>
  <si>
    <t>- Unité d'ouvrages construits
- Unités d'ouvrages Entretenus</t>
  </si>
  <si>
    <t>CONVENTION N° 02-DRATP/AD/CP.18/FR/2019</t>
  </si>
  <si>
    <t>Travaux d'Entretien Améliorant Ouvrage Sur la RNS 10 au PK 298+000, Lot N° 02-AD</t>
  </si>
  <si>
    <t>Entreprise AINA CONSTRUCTION</t>
  </si>
  <si>
    <t xml:space="preserve">- Marché visé par le FR en date du 09/04/2020                                                             - Marché notifié au Titulaire en date du 10/07/2020                                                            - Implantation des Travaux en date du 17/07/2020                                                                - OSCOM en date du 28/07/2020                                                          - Réception Technique en date du 18/08/2020                                                              - Travaux terminés, Réception Provisoire en date du 28/08/2020                                       - Réception Définitive le 18/10/2021                 </t>
  </si>
  <si>
    <t xml:space="preserve">- Km des routes entretenues  </t>
  </si>
  <si>
    <t>Tranoroa, Beloha</t>
  </si>
  <si>
    <t>CONVENTION N° 03-DRATP/AD/CP.18/FR/2019</t>
  </si>
  <si>
    <t>Travaux d'Entretien Améliorant Terrassement Sur la RNS 10 entre les PK 264+000 (Tranoroa) et PK 374+000 (Tsihombe), Lot N°03-AD</t>
  </si>
  <si>
    <t xml:space="preserve">- Marché visé par le FR en date du 09/04/2020                                                           - Marché notifié au Titulaire en date du 10/07/2020                                                              - Implantation des Travaux en date du 17/07/2020                                                            - OSCOM en date du 28/07/2020                                              - Réception Technique en date du 18/08/2020                                                           - Travaux terminés, Réception Provisoire en date du 28/08/2020                                      - Réception Définitive le 18/10/2021       </t>
  </si>
  <si>
    <t>Tsihombe</t>
  </si>
  <si>
    <t>CONVENTION N° 04-DRATP/AD/CP.18/FR/2019</t>
  </si>
  <si>
    <t>Travaux d'Entretien Améliorant Terrassement Sur la RNS 10 entre les PK 374+000 (Tsihombe) et PK 434+000 (Ambovombe), Lot N°04-AD</t>
  </si>
  <si>
    <t>Entreprise YANN</t>
  </si>
  <si>
    <t xml:space="preserve">- Marché visé par le FR en date du 09/04/2020                                                            - Marché notifié au Titulaire en date du 10/07/2020                                                             - Implantation des Travaux en date du 31/08/2020                                                         - Travaux terminés, Réception Provisoire en date du 23/11/2020                                          - OS reprise des Travaux sous garantie envoyé le 09/08/2021               </t>
  </si>
  <si>
    <t>Entretien Courant des routes</t>
  </si>
  <si>
    <t xml:space="preserve">- Km des routes entretenues </t>
  </si>
  <si>
    <t>Ambovombe</t>
  </si>
  <si>
    <t>Betsimeda</t>
  </si>
  <si>
    <t>Population servie par la RNS.13, entre Ambovombe et Amboasary</t>
  </si>
  <si>
    <t>- Travaux de Désensablement sur la RNS.13 entre les PK 386+000 et PK 396+000 ;</t>
  </si>
  <si>
    <t>24/12/2020 - 28/12/2020 - 16/02/2021 - 25/03/2021</t>
  </si>
  <si>
    <t>Travaux terminés</t>
  </si>
  <si>
    <t>DEGATS CYCLONIQUES - PROGRAMME DE REHABILITATION DES INFRASTRUCTURES ROUTIERES ET D'ENTRETIEN ROUTIER</t>
  </si>
  <si>
    <t>Gestion, Contrôle et surveillance des travaux de réparation des infrastructures de transport, suite aux dégâts climatiques sur tout le territoire malgache</t>
  </si>
  <si>
    <t>RAKOTOVAO Rabarijaona r.rabarijaona@agenceroutiere.mg
034-03-290-32</t>
  </si>
  <si>
    <t>Pourcentage de décompte régularisé</t>
  </si>
  <si>
    <t>TOUT MADAGASCAR</t>
  </si>
  <si>
    <t>22 régions</t>
  </si>
  <si>
    <t>N/A</t>
  </si>
  <si>
    <t>FED/2018/395-391</t>
  </si>
  <si>
    <t>TYPSA Edificio VIAPOL</t>
  </si>
  <si>
    <t>Aucune information au niveau de l’AR</t>
  </si>
  <si>
    <t>Travaux de réparation des dégâts climatiques, avec mobilisation du Titulaire à la demande, sur tout le territoire Malgache, deuxième tranche</t>
  </si>
  <si>
    <t>FED/2016/375-921</t>
  </si>
  <si>
    <t>311</t>
  </si>
  <si>
    <t>346</t>
  </si>
  <si>
    <t>395</t>
  </si>
  <si>
    <t>RASOLONDRAIBE Andriamirantosoa
a.rasolondraibe@agenceroutiere.mg
034-30-384-14</t>
  </si>
  <si>
    <t>Nombre de rapport soumis</t>
  </si>
  <si>
    <t>Nombre de KM réhabilité</t>
  </si>
  <si>
    <t xml:space="preserve"> KM de route réhabilitée</t>
  </si>
  <si>
    <t xml:space="preserve">Travaux connexes liés aux Travaux de réhabilitation de la route nationale secondaire N°43 « Faratsiho – Sambaina ; Ambohibary–Ampetsapetsa »
LOT1 :  Travaux de réhabilitation de la piste entre Vinaninony et Ambatondradama
LOT2: Travaux de réhabilitation des infrastructures routières à Ambohibary  
LOT3: Travaux de réhabilitation des infrastructures routières à Faratsiho </t>
  </si>
  <si>
    <t>LATITUDE 
 LOT 1 : -19,520145
LOT 2: -19,618383
LOT 3: -19, 409237
LONGITUDE 
 LOT 1 : 47,031990
LOT 2: 47,139606
LOT 3: 46,950590</t>
  </si>
  <si>
    <t xml:space="preserve">LOT 1: PK 100
LOT 2: PK 121
LOT 3: PK 81
</t>
  </si>
  <si>
    <t>AMBOHIBARY-VINANINONY ET FARATSIHO</t>
  </si>
  <si>
    <t xml:space="preserve">Travaux connexes liés aux Travaux de réhabilitation de la route nationale secondaire N°43 « Faratsiho – Sambaina ; Ambohibary–Ampetsapetsa »
LOT1 :  Travaux de réhabilitation de la piste entre Vinaninony et Ambatondradama
LOT2: Travaux de réhabilitation des infrastructures routières à Ambohibary  
LOT3: Travaux de réhabilitation des infrastructures routières à Faratsiho  </t>
  </si>
  <si>
    <t>En cours de passation</t>
  </si>
  <si>
    <t xml:space="preserve">Mise en œuvre des mesures environnementales dans le cadre des travaux de réhabilitation de la RN43 entre  Faratsiho  et Sambaina, et entre  Ambohibary et Ampetsapetsa </t>
  </si>
  <si>
    <t>ETAT MALAGASY</t>
  </si>
  <si>
    <t>Nombre de rapports soumis</t>
  </si>
  <si>
    <t xml:space="preserve"> rapports soumis</t>
  </si>
  <si>
    <t xml:space="preserve">Libération de l'Emprise sur la RN43 entre  Faratsiho  et Sambaina, et entre  Ambohibary et Ampetsapetsa 
</t>
  </si>
  <si>
    <t>- Rapport d'Etablissement et Rapports d'Activités périodiques du MOIS</t>
  </si>
  <si>
    <t xml:space="preserve">Libération de l'Emprise sur la RN43 entre  Faratsiho  et Sambaina, et entre  Ambohibary et Ampetsapetsa </t>
  </si>
  <si>
    <t>En régie</t>
  </si>
  <si>
    <t>Projet de Décret de l'organisation de le libération d'emprise - Arrêté de Commodo incommodo envoyés à la DAJ MTP pour observations le 20/10/2021</t>
  </si>
  <si>
    <t xml:space="preserve">Indemnisation des PAPs  sur la RN43 entre  Faratsiho  et Sambaina, et entre  Ambohibary et Ampetsapetsa </t>
  </si>
  <si>
    <t>Pourcentage de PAPs payé</t>
  </si>
  <si>
    <t>Nombre de PAPs payé</t>
  </si>
  <si>
    <t>Transfert RPI
(Libération d'emprise et part Etat Malagasy sur travaux)</t>
  </si>
  <si>
    <t>Indemnisation des PAPs  sur la RN43 entre  Faratsiho  et Sambaina, et entre  Ambohibary et Ampetsapetsa / Part Etat Malagasy sur travaux</t>
  </si>
  <si>
    <t>Etat Malagasy</t>
  </si>
  <si>
    <t>Audit des comptes du projet pour les exercices 2016 à 2021</t>
  </si>
  <si>
    <t>BADEA</t>
  </si>
  <si>
    <t>Audit des comptes du projet de 2016 à 2021</t>
  </si>
  <si>
    <t xml:space="preserve">en cours de passation </t>
  </si>
  <si>
    <t>ANO BADEA:7/10/2021
Demande de proposition</t>
  </si>
  <si>
    <t>Travaux d'Aménagement et Asphaltage de la Route Nationale Secondaire N°5 -(RNS5) entre Soanierana Ivongo et Mananara Nord ; Tronçon I: Soanierana Ivongo - Vahibe</t>
  </si>
  <si>
    <t>BADEA / FKDEA / FSD / OFID / F. Abu DHABI/ETAT MALAGASY</t>
  </si>
  <si>
    <t xml:space="preserve">RAJOELISOLO Manitra
m.rajoelisolo@agenceroutiere.mg
</t>
  </si>
  <si>
    <t>Nombre de KM réhabilité: 0%</t>
  </si>
  <si>
    <t>KM de route réhabilitée</t>
  </si>
  <si>
    <t>Mise en œuvre des mesures environnementales dans le cadre du projet d'asphaltage  de la RN5 entre Soanierana Ivongo et Vahibe</t>
  </si>
  <si>
    <t xml:space="preserve">Coût inclus dans les travaux </t>
  </si>
  <si>
    <t>Nombre de rapports validés: 0</t>
  </si>
  <si>
    <t>Mise en œuvre des mesures environnementales  incluedans la prestation des travaux</t>
  </si>
  <si>
    <t>Libération de l'Emprise sur la RN5 entre Soanierana Ivongo et Vahibe</t>
  </si>
  <si>
    <t>Nombre de rapports validés:0</t>
  </si>
  <si>
    <t>Marché °232-AR/PRMP/UGPM.2021</t>
  </si>
  <si>
    <t>CODE</t>
  </si>
  <si>
    <t>Marché du BE CODE: approuvé le 17/03/2021 deamnde d'autorisation d'engagement du marché envoyée à la Présidence (PRM):
autorisation signé par le MATP le 11/08/2021, reçu de l'AR le 16/08/2021, envoyée à la Primature pour VISA le 17/08/2021
Visa reçue de la part Primature le 24/08/2021
Attente de la réponse de PRM</t>
  </si>
  <si>
    <t>Indemnisation des PAPs entre Soanierana Ivongo Et Vahibe</t>
  </si>
  <si>
    <t>Nombre de PAPs payé: 0</t>
  </si>
  <si>
    <t>Sans contrat: prestation par l'intermediaire de Trésor public</t>
  </si>
  <si>
    <t>Indemnisation des PAPs entre Soanierana Ivongo Et Vahibe (incluant prise en charge de la libération d'emprise)</t>
  </si>
  <si>
    <t xml:space="preserve">
 Projet d'arrêté relatif à l'enquête de Commodo et incommodo envoyer auprès du Ministère des Travaux Publics pour signature le 06 Septembre 2021. En attente du signature de l'arrêté</t>
  </si>
  <si>
    <t>RAS</t>
  </si>
  <si>
    <t>Livrables approuvés</t>
  </si>
  <si>
    <t>AGENCE ROUTIERE / DIRECTION DES INFRASTRUCTURES</t>
  </si>
  <si>
    <t>LOT 1 : Travaux à Himo pour l'aménagement de la piste rurale de Tsianisiha - Andoharano sur la  RN9 du PK 0+000 au PK 4+800</t>
  </si>
  <si>
    <t>RATSIMBA Andrianjatovo Andry
a.ratsimba@agenceroutiere.mg</t>
  </si>
  <si>
    <t>Km rehabilité</t>
  </si>
  <si>
    <t xml:space="preserve">PK 0+000 </t>
  </si>
  <si>
    <t>PK 4+800</t>
  </si>
  <si>
    <t>113-ARM/PAIR/18</t>
  </si>
  <si>
    <t>HYCO INVESTCOM</t>
  </si>
  <si>
    <t>LOT 2: Travaux à Himo pour l'aménagement de la piste rurale de Tsianisiha - Andoharano sur la RN9 du PK 4+800 au PK 8+800</t>
  </si>
  <si>
    <t xml:space="preserve">PK 4+800 </t>
  </si>
  <si>
    <t>PK 8+800</t>
  </si>
  <si>
    <t>115-ARM/PAIR/18</t>
  </si>
  <si>
    <t>SINTHIA</t>
  </si>
  <si>
    <t>LOT 3 : Travaux à Himo pour l'aménagement de la piste rurale de Tsianisiha - Andoharano sur la RN9 du PK 8+800 au PK 12+800</t>
  </si>
  <si>
    <t xml:space="preserve">PK 8+800 </t>
  </si>
  <si>
    <t>PK 12+800</t>
  </si>
  <si>
    <t>116-ARM/PAIR/18</t>
  </si>
  <si>
    <t>NERA</t>
  </si>
  <si>
    <t>Etudes et contrôle et surveillance des travaux a haute intensité de main d’œuvre pour l’aménagement de la piste rurale de Tsianisiha-Andoharano et du collège d’enseignement général de Mangily</t>
  </si>
  <si>
    <t xml:space="preserve">Livrables </t>
  </si>
  <si>
    <t>073-ARM/16</t>
  </si>
  <si>
    <t>EC PLUS</t>
  </si>
  <si>
    <t>Travaux pour l'aménagement de la piste rurale de Tsianisiha - Andoharano sur la RN9 du PK 0+000 au PK 12+800</t>
  </si>
  <si>
    <t>Km de route rehabilitée</t>
  </si>
  <si>
    <t>259-AR/RPI/PRMP/UGPM/2021</t>
  </si>
  <si>
    <t>SAMS  Construction</t>
  </si>
  <si>
    <t>Indemnisation des PAPs d'Ankililaoka et de Tsianisiha</t>
  </si>
  <si>
    <t>Nombre PAPs payés</t>
  </si>
  <si>
    <t>Ankililoaka : Pk 71+271
Latitude : '-23,35831945°
Longitude : 43,66712755°</t>
  </si>
  <si>
    <t>Gestion, contrôle et surveillance des travaux d’aménagement de la RN 9 de la section urbaine de Toliara (PK 0+000 – PK 1+400), construction du pont RANOZAZA et de ses voies d’accès au PK 71+271, ainsi que l’aménagement de la plateforme d’Ankililoaka</t>
  </si>
  <si>
    <t>248-AR/BAD/OFID/PRMP/UGPM.2021</t>
  </si>
  <si>
    <t>TAEP EGIS INFRAMAD</t>
  </si>
  <si>
    <t>Mise en œuvre des mesures environnementales dans le cadre du projet de réhabilitation de la RN9 dans la VU de Toliara, pour la construction du pont de Ranozaza et ses voies d'accès et pour la construction de la plateforme d'Ankililoaka</t>
  </si>
  <si>
    <t xml:space="preserve">- Rapport de Suivi Environnemental (RSE) Trimestriel
</t>
  </si>
  <si>
    <t>Travaux complémentaire de remise en état de la RNT 12A suite aux dégâts ENAWO</t>
  </si>
  <si>
    <t>RAZAFIARISOA Marie Julie
j.razafiarisoa@agenceroutiere.mg
034-30-384-21</t>
  </si>
  <si>
    <t>Pk 48+114</t>
  </si>
  <si>
    <t>Pk 78+272</t>
  </si>
  <si>
    <t>MANANTENINA</t>
  </si>
  <si>
    <t>FED/2018/397-943</t>
  </si>
  <si>
    <t xml:space="preserve">Travaux de remise en état de la route RNS5 entre Mananara Nord (PK 283 + 000) et Maroantsetra (PK 404+100), en approche HIMO structurée – Lot n°1 </t>
  </si>
  <si>
    <t>linéaire de pont construit: 425m</t>
  </si>
  <si>
    <t>283 + 000</t>
  </si>
  <si>
    <t>323 + 500</t>
  </si>
  <si>
    <t>MANANARA AVARATRA - MAROANTSETRA</t>
  </si>
  <si>
    <t>FED/2016/373-276</t>
  </si>
  <si>
    <t xml:space="preserve">Travaux de remise en état de la route RNS5 entre Mananara Nord (PK 283 + 000) et Maroantsetra (PK 404+100), en approche HIMO structurée - Lot n°2 </t>
  </si>
  <si>
    <t>linéaire de pont construit: 452m+1dalot 2*3*3</t>
  </si>
  <si>
    <t>404 + 100</t>
  </si>
  <si>
    <t>FED/2016/373-278</t>
  </si>
  <si>
    <t xml:space="preserve">Travaux de construction de dix-huit (18) dalots sur la Route RNS 5 entre Mananara Nord et Maroantsetra, selon une approche favorisant une forte mobilisation de la main d’œuvre </t>
  </si>
  <si>
    <t>Nb dalots construits: 18</t>
  </si>
  <si>
    <t>FED/2015/370-235</t>
  </si>
  <si>
    <t>Travaux de remise en état de la route RNT 12A entre Fort Dauphin et le bac Ebakiky, suite à résiliation</t>
  </si>
  <si>
    <t>Km de route rehabiltiée</t>
  </si>
  <si>
    <t>48+114</t>
  </si>
  <si>
    <t>AMPASY NAMPOHANA, MANDROMONDROMOTRA, IABOAKOHO, MAHATALAKY</t>
  </si>
  <si>
    <t>FED/2018/398-094</t>
  </si>
  <si>
    <t xml:space="preserve">
Travaux complémentaire de remise en état de la RNT 12A, Suite et finalisation de bitumage du tronçon 2 du lot 1 entre PK 59+100 (radier N°04) et PK 63+748 (bac Iaboakoho, appontement côté sud)</t>
  </si>
  <si>
    <t>59 + 100</t>
  </si>
  <si>
    <t>63 + 758</t>
  </si>
  <si>
    <t xml:space="preserve">FED/2019/414-026  </t>
  </si>
  <si>
    <t>Soutien aux populations rurales par l’aménagement de la Route Nationales 12A et de pistes rurales connexes en approche HIMO 
Travaux complémentaire de remise en état de la RNT 12A, Suite et finalisation de bitumage du tronçon 2 du lot 1 entre PK 59+100 (radier N°04) et PK 63+748 (bac Iaboakoho, appontement côté sud)</t>
  </si>
  <si>
    <t xml:space="preserve">
Travaux de remise en état de la route RNT 12A entre le bac Ebakiky (PK 48+114) et le bac Manambato (PK 78+272) - LOT 1</t>
  </si>
  <si>
    <t>FED/2014/324-886</t>
  </si>
  <si>
    <t>Soutien aux populations rurales par l'aménagement de la Route nationale temporaire 12A (RNT12A) et la Route nationale secondaire 5 (RNS5) et des pistes rurales connexes en approche HIMO (Haute intensité de main d'oeuvre)
Travaux de remise en état de la route RNT 12A entre le bac Ebakiky (PK 48+114) et le bac Manambato (PK 78+272) - LOT 1</t>
  </si>
  <si>
    <t xml:space="preserve">
Travaux de remise en état de la route RNTI2A entre le bac Esama (PK94) et le bac Befasy (PK 145), selon une approche favorisant une forte mobilisation de la main d'oeuvre - Lot n°3</t>
  </si>
  <si>
    <t>94 + 000</t>
  </si>
  <si>
    <t>145 + 000</t>
  </si>
  <si>
    <t>FED/2014/372-895</t>
  </si>
  <si>
    <t>Soutien aux populations rurales par l'aménagement de la Route nationale temporaire 12A (RNT12A) et la Route nationale secondaire 5 (RNS5) et des pistes rurales connexes en approche HIMO (Haute intensité de main d'oeuvre)
Travaux de remise en état de la route RNTI2A entre le bac Esama (PK94) et le bac Befasy (PK 145), selon une approche favorisant une forte mobilisation de la main d'oeuvre - Lot n°3</t>
  </si>
  <si>
    <t>Travaux de remise en état de la route RNT12A entre le bac Befasy (PK 145) et le bac Masianaka basse (PK 202), selon une approche favorisant une forte mobilisation de la main d'oeuvre -Lot n°4</t>
  </si>
  <si>
    <t>202 + 000</t>
  </si>
  <si>
    <t>VANGAINDRANO</t>
  </si>
  <si>
    <t>FED/2014/372-896</t>
  </si>
  <si>
    <t>Soutien aux populations rurales par l'aménagement de la Route nationale temporaire 12A (RNT12A) et la Route nationale secondaire 5 (RNS5) et des pistes rurales connexes en approche HIMO (Haute intensité de main d'oeuvre)
Travaux de remise en état de la route RNT12A entre le bac Befasy (PK 145) et le bac Masianaka basse (PK 202), selon une approche favorisant une forte mobilisation de la main d'oeuvre -Lot n°4</t>
  </si>
  <si>
    <t>Travaux de remise en état de la route RNT12A entre le bac Masianaka basse (PK 202) et Vangaindrano (PK 232), selon une approche favorisant une forte mobilisation de la main d'oeuvre -Lot n°5</t>
  </si>
  <si>
    <t>TAOLAGNARO
VANGAINDRANO
FARAFANGANA</t>
  </si>
  <si>
    <t>TAOLAGNARO-IABOAKOHO-MANAMBONDRO-MANANTENINA-MANAMBARO-VANGAINDRANO-
MANAMBOTRA ATSIMO</t>
  </si>
  <si>
    <t>FED/2014/372-897</t>
  </si>
  <si>
    <t>Soutien aux populations rurales par l'aménagement de la Route nationale temporaire 12A (RNT12A) et la Route nationale secondaire 5 (RNS5) et des pistes rurales connexes en approche HIMO (Haute intensité de main d'oeuvre)
Travaux de remise en état de la route RNT12A entre le bac Masianaka basse (PK 202) et Vangaindrano (PK 232), selon une approche favorisant une forte mobilisation de la main d'oeuvre -Lot n°5</t>
  </si>
  <si>
    <t>Construction 10 ouvrages 
Réhabilitation du pont au PK31+843 
Mur de soutènement et reprofilage de la chaussée 
Traitement de 30 points noirs 
Pavage sur 2150 ml
Construction du pont Mahatalaky 
Bitumage du tronçon entre Ebakiky et Esama 
Mise en place des équipements de sécurité routière</t>
  </si>
  <si>
    <t>- Avancement physique : 100%
- Travaux largement en retard par rapport au délai d'exécution : fin du délai le 07 mai 2020
- Réception provisoire le 30/09/2021
- Lévée des reserves de la repception provisoire le 14/10/2021</t>
  </si>
  <si>
    <t>DIRECTION DU DEVELOPPEMENT DES VILLES ET DE L'HABITAT</t>
  </si>
  <si>
    <t>Assistance à l'analyse des offres et à la contractualisation, gestion contrôle et surveillance    des travaux, assistance aux réceptions provisoires et définitive des travaux de construction,     de la prolongation de rocade au Nord Est d'Antananarivo</t>
  </si>
  <si>
    <t>Andrianjafimahefarinjo Soarilala Lynà
l.andrianjafimahefarinjo@agenceroutiere.mg
034-30-384-22</t>
  </si>
  <si>
    <t>0+000 
à Amoronakona</t>
  </si>
  <si>
    <t>7,3 au RP 4 Marais Massay ;
0,9 à Ankadindramamy</t>
  </si>
  <si>
    <t>Assistance à Maîtrise d'Ouvrage (AMO) pour le Projet de construction de la prolongation de la Rocade Urbaine à l'Est et au Nord Est d'Antananarivo</t>
  </si>
  <si>
    <t>Andrianjafimahefarinjo Soarilala Lynà
l.andrianjafimahefarinjo@agenceroutiere.mg
034-30-384-23</t>
  </si>
  <si>
    <t>Mise en œuvre d’un plan de communication institutionnel sur le projet Rocade</t>
  </si>
  <si>
    <t>Andrianjafimahefarinjo Soarilala Lynà
l.andrianjafimahefarinjo@agenceroutiere.mg
034-30-384-24</t>
  </si>
  <si>
    <t xml:space="preserve">livrables </t>
  </si>
  <si>
    <t>168-ARM/AFD/2019</t>
  </si>
  <si>
    <t>Mise en œuvre d’un plan de communication institutionnel pour la phase de construction et d'inauguration des travaux de construction de la prolongation de la Rocade au Nord Est d'Antananarivo</t>
  </si>
  <si>
    <t>Assistance à Maîtrise d'Ouvrage Délégué relative au projet de prolongation de la Rocade urbaine au Nord Est d’Antananarivo</t>
  </si>
  <si>
    <t>Andrianjafimahefarinjo Soarilala Lynà
l.andrianjafimahefarinjo@agenceroutiere.mg
034-30-384-27</t>
  </si>
  <si>
    <t>Audit comptable et administratif des activités de l'ARM en vue de la réalisation du projet Rocade Exercices 2018-2019-2020-2021</t>
  </si>
  <si>
    <t xml:space="preserve">Travaux de la construction de la  Rocade Est et  Nord Est de la penetrante urbaine au  Nord Est d'Antananarivo
</t>
  </si>
  <si>
    <t>Andrianjafimahefarinjo Soarilala Lynà
l.andrianjafimahefarinjo@agenceroutiere.mg
034-30-384-30</t>
  </si>
  <si>
    <t>AGENCE ROUTIERE / DIRECTION DU DEVELOPPEMENT DES VILLES ET DE L'HABITAT</t>
  </si>
  <si>
    <t>Travaux de construction du pont de Mangoky et de ses voies d'accès</t>
  </si>
  <si>
    <t>BADEA/FSD/FKDEA/OFID</t>
  </si>
  <si>
    <t>RAZAFIMAHEFA Ando - andohantenaina@hotmail.mg
034-47-675-74</t>
  </si>
  <si>
    <t>LATITUDE : 21°51°3,72"S
LONGITUDE : 43°52'31,51"R</t>
  </si>
  <si>
    <t>199+880</t>
  </si>
  <si>
    <t>MOROMBE - MANJA</t>
  </si>
  <si>
    <t>ANKATSAKATSA - ANKILIABO</t>
  </si>
  <si>
    <t>NON DEFINI</t>
  </si>
  <si>
    <t>linéaire de pont construit</t>
  </si>
  <si>
    <t>Travaux de réhabilitation de voiries urbaines dans la Commune Urbaine D’Antananarivo, 
- Lot 04 : Travaux d’urgence de la RN1 entre le PK2+500 et le PK7+900 (Rond-point Anosy - Sortie Pont Ampitatafika), la route d’Itaosy du Pont d’Ampasika à la Cité des Assureurs et la Bretelle d’Avarabohitra</t>
  </si>
  <si>
    <t>BEI - Post Disaster Infrasctructure reconstruction</t>
  </si>
  <si>
    <t xml:space="preserve">RALAIMAROLAHY Rija
r.ralaimarolahy@agenceroutiere.mg
034-30-384-24   </t>
  </si>
  <si>
    <t>Km de route r</t>
  </si>
  <si>
    <t>2 + 500</t>
  </si>
  <si>
    <t>7 + 900</t>
  </si>
  <si>
    <t>ANTANANARIVO RENIVOHITRA -
ANTANANARIVO ATSIMONDRANO</t>
  </si>
  <si>
    <t>4è ARRONDISSEMENT
AMPITATAFIKA
ITAOSY
ANDRANONAHOATRA</t>
  </si>
  <si>
    <t>147-ARM/BEI/2018</t>
  </si>
  <si>
    <t>Travaux de réhabilitation de voiries urbaines dans la Commune Urbaine D’Antananarivo, 
- Lot 04 : Travaux d’urgence de la RN1 entre le PK2+500 et le PK7+900 (Rond-pointsss Anosy - Sortie Pont Ampitatafika), la route d’Itaosy du Pont d’Ampasika à la Cité des Assureurs et la Bretelle d’Avarabohitra</t>
  </si>
  <si>
    <t>CHINARAILWAY 18TH BUREAU 5GROUP° Co.; Ltd</t>
  </si>
  <si>
    <t>Travaux de réhabilitation de voiries urbaines dans la Commune Urbaine D’Antananarivo, 
- Lot 03 : Travaux d’urgence de la RN7 entre le PK0+000 et le PK11+000 (Soarano - Mandriamena)</t>
  </si>
  <si>
    <t>0 + 000</t>
  </si>
  <si>
    <t>11 + 000</t>
  </si>
  <si>
    <t>1er - 4è ARRONDISSEMENT
TANJOMBATO
ANDOHARANOFOTSY</t>
  </si>
  <si>
    <t>144-ARM/BEI/2018</t>
  </si>
  <si>
    <t>CHINA GEO-ENGINEERING CORPORATION</t>
  </si>
  <si>
    <t>Travaux de réhabilitation de voiries urbaines dans la Commune Urbaine D’Antananarivo, 
- Lot 01: Travaux d’urgence de la RN2 entre le PK0+000 et le PK6+000 (Gare Soarano - Mahazo) et de la RN3 entre le PK1+500 et le PK10+500 (Andravoahangy Ambony - Sabotsy Namehana)</t>
  </si>
  <si>
    <t>RN 2 : 0 + 000
RN 3  : 1 + 500</t>
  </si>
  <si>
    <t>RN 2 : 6 + 000
RN 3  : 10 + 500</t>
  </si>
  <si>
    <t>ANTANANARIVO RENIVOHITRA -
ANTANANARIVO AVARADRANO</t>
  </si>
  <si>
    <t>1er - 3è - 5è ARRONDISSEMENT
 ANKADIKELY ILAFY
 SABOTSY NAMEHANA</t>
  </si>
  <si>
    <t>145-ARM/BEI/2018</t>
  </si>
  <si>
    <t>Travaux de réhabilitation de voiries urbaines dans la Commune Urbaine D’Antananarivo, 
- Lot 02 : Travaux d’urgence de la RN4 entre le PK0+000 et le PK9+200 (Soarano - Imerina Afovoany)</t>
  </si>
  <si>
    <t>9 + 200</t>
  </si>
  <si>
    <t>ANTANANARIVO RENIVOHITRA -
AMBOHIDRATRIMO</t>
  </si>
  <si>
    <t>1er - 6è ARRONDISSEMENT
ANTEHIROKA
TALATAMATY</t>
  </si>
  <si>
    <t>146-ARM/BEI/2018</t>
  </si>
  <si>
    <t>Travaux de construction du Viaduc de SAHASINAKA</t>
  </si>
  <si>
    <t>RASOLOFOSON Nicole
n.rasolofoson@agenceroutiere.mg
034-30-384-19</t>
  </si>
  <si>
    <t>Nombre de ML de viaduc réhabilité</t>
  </si>
  <si>
    <t xml:space="preserve"> ML de viaduc réhabilité</t>
  </si>
  <si>
    <t xml:space="preserve">PK 121+600 </t>
  </si>
  <si>
    <t>PK 121+827</t>
  </si>
  <si>
    <t>MANAKARA ATSIMO</t>
  </si>
  <si>
    <t>SAHASINAKA</t>
  </si>
  <si>
    <t>151-BEI/ARM/2018</t>
  </si>
  <si>
    <t>FREYSSINET/ SOGEA SATOM</t>
  </si>
  <si>
    <t xml:space="preserve">LOT 2:Travaux de réhabilitation des ouvrages hydroagricoles de Vahilava /
 Réparation de la rupture de la digue rive droite du canal Onikely/ 
 Travaux de réhabilitation de la digue du canal Onikely rive gauche et rive droite 
</t>
  </si>
  <si>
    <t>Nombre de ML de digues réhabilitées</t>
  </si>
  <si>
    <t xml:space="preserve"> ML de digues réhabilitées</t>
  </si>
  <si>
    <t>ANTANANARIVO ATSMONDRANO</t>
  </si>
  <si>
    <t>SOAVINA</t>
  </si>
  <si>
    <t>143-BEI/ARM/2018</t>
  </si>
  <si>
    <t xml:space="preserve">LOT1;Travaux de réhabilitation des digues de Sisaony /Soavina
Réparation de la rupture de la digue rive droite de la rivière Sisaony
Rehaussement de la digue rive droite de la rivière Sisaony dans la commune de Soavina
</t>
  </si>
  <si>
    <t>ML de digues réhabilitées</t>
  </si>
  <si>
    <t>142-BEI/ARM/2018</t>
  </si>
  <si>
    <t>LOT1_ relance: Travaux de réhabilitation des digues de la Sisaony à Soalandy et Ampanefy</t>
  </si>
  <si>
    <t>SOALANDY
AMPANEFY</t>
  </si>
  <si>
    <t>161-BEI/ARM/2019</t>
  </si>
  <si>
    <t>CO GECI</t>
  </si>
  <si>
    <t>LOT2_ relance: Travaux de réhabilitation des digues de la Mamba à Ankadikely Ilafy et du canal Andriantany à Iarinarivo</t>
  </si>
  <si>
    <t>AMBOHIDRATRIMO
ANTANANARIVO AVARADRANO</t>
  </si>
  <si>
    <t xml:space="preserve">ARINARIVO
 ANKADIKELY ILAFY
 </t>
  </si>
  <si>
    <t>162-BEI/ARM/2019</t>
  </si>
  <si>
    <t>COGECI</t>
  </si>
  <si>
    <t>TRAVAUX D'AMENAGEMENT DE LA ROUTE ENTRE ROND POINT ANOSIZATO ET CROISEMENT VERS AMBOHITRIMANJAKA</t>
  </si>
  <si>
    <t xml:space="preserve"> Etudes, Assistance au Client pour l'analyse des offres des travaux, Gestion, Contrôle et Surveillance des travaux de construction d’un fly-over entre le croisement de la RN1 et la RN58A à Anosizato </t>
  </si>
  <si>
    <t>ANOSIZATO
ANTANANARIVO ATSMONDRANO</t>
  </si>
  <si>
    <t xml:space="preserve">ANOSIZATO EST </t>
  </si>
  <si>
    <t xml:space="preserve">Gestion, contrôle et surveillance des travaux de réhabilitation de voiries urbaines dans la Commune Urbaine D’Antananarivo, de la route d’Itaosy et de la Bretelle d’Avarabohitra, 
Lot  3 : Travaux d'Urgence de la  RN 7 entre le PK 0+000 et le PK 11+000 (Soarano-Mandriamena)
Lot  4 : Travaux d'Urgence de la RN 1 entre le PK 2+500 et le PK 7+900  (Rond-point Anosy – Sortie Pont Ampitatafika)
la Route d’Itaosy  du pont d’Ampasika à la Cité des assureurs Itaosy, et la Bretelle d'Avarabohitra
</t>
  </si>
  <si>
    <t xml:space="preserve"> rapport approuvé</t>
  </si>
  <si>
    <t>RN 7 : PK 0 + 000
RN 1 : PK 2 + 500</t>
  </si>
  <si>
    <t>RN 7 : PK 11 + 000
RN 1 : PK 7 + 900</t>
  </si>
  <si>
    <t>1er -4è ARRONDISSEMENT
AMPITATAFIKA
ITAOSY
ANDRANONAHOATRA
TANJOMBATO
ANDOHARANOFOTSY</t>
  </si>
  <si>
    <t>137-BEI/ARM/2018</t>
  </si>
  <si>
    <t xml:space="preserve">Gestion, contrôle et surveillance des travaux de réhabilitation de voiries urbaines dans la Commune Urbaine D’Antananarivo, de la route d’Itaosy et de la Bretelle d’Avarabohitra, 
Lot  3 : Travaux d'Urgence de la  RN 7 entre le PK 0+000 et le PK 11+000 (Soarano-Mandriamena)
Lot  4 : Travaux d'Urgence de la RN 1 entre le PK 2+500 et le PK 7+900  (Rond-pointsss Anosy – Sortie Pont Ampitatafika)
la Route d’Itaosy  du pont d’Ampasika à la Cité des assureurs Itaosy, et la Bretelle d'Avarabohitra
</t>
  </si>
  <si>
    <t>SECO/SERT/SEAP/SIMTEPHA/LNTPB</t>
  </si>
  <si>
    <t>Gestion, contrôle et surveillance des travaux de réhabilitation de voiries urbaines dans la Commune Urbaine D’Antananarivo,
Lot  1 : Travaux d'Urgence  de la  RN 2 entre le PK 0+000 et le PK 6+000 (Gare Soarano - Mahazo)
et de la RN 3 entre le PK 1+500 et le PK 10+500  (AndravoahangyAmbony – SabotsyNamehana)
Lot 2 : Travaux d'urgence de la  RN 4 entre le  PK 0+000 et le  PK 9+200 (Soarano-Imerina Afovoany).</t>
  </si>
  <si>
    <t>RN 2 : PK 0 + 000
RN 3 : PK 1 + 500</t>
  </si>
  <si>
    <t>RN 2 : PK 6 + 000
RN 3 : PK 10 + 500</t>
  </si>
  <si>
    <t>ANTANANARIVO RENIVOHITRA -
ANTANANARIVO AVARADRANO
AMBOHIDRATRIMO</t>
  </si>
  <si>
    <t>1er - 3è - 5è - 6è ARRONDISSEMENT
 ANKADIKELY ILAFY
 SABOTSY NAMEHANA
ANTEHIROKA
TALATAMATY</t>
  </si>
  <si>
    <t>136-BEI/ARM/2018</t>
  </si>
  <si>
    <t>EGIS INFRAMAD</t>
  </si>
  <si>
    <t>Contrôle et surveillance des travaux de construction du Viaduc de SAHASINAKA</t>
  </si>
  <si>
    <t>134-BEI/ARM/2018</t>
  </si>
  <si>
    <t>Contrôle et surveillance des travaux de réhabilitation des digues de la SISAONY, IKOPA, ANDRIANTANY – VAHILAVA et MAMBA</t>
  </si>
  <si>
    <t xml:space="preserve">ANTANANARIVO ATSMONDRANO
AMBOHIDRATRIMO
ANTANANARIVO AVARADRANO
</t>
  </si>
  <si>
    <t>SOAVINA
SOALANDY
AMPANEFY
ARINARIVO
 ANKADIKELY ILAFY</t>
  </si>
  <si>
    <t>140-BEI/ARM/2018</t>
  </si>
  <si>
    <t xml:space="preserve"> Assistance pendant la période de garantie en cours ( marché 162-ARM/BEI/2019: digues lot 2 Relance)  : travaux de réhabilitation des digues de la SISAONY, IKOPA, ANDRIANTANY – VAHILAVA et MAMBA</t>
  </si>
  <si>
    <t>ASA TARATRA</t>
  </si>
  <si>
    <t>Organisation libération et paiement emprises - Expropriation dans le cadre des Travaux de réhabilitation et de prolongement de la digue de Kiembe</t>
  </si>
  <si>
    <t>RAKOTOVAO Rivoary
r;rakotovao@agenceroutiere.mg
034-30-384-23</t>
  </si>
  <si>
    <t>m²</t>
  </si>
  <si>
    <t>Surfaces indmenisées</t>
  </si>
  <si>
    <t>Surfaces libérées</t>
  </si>
  <si>
    <t>MAHAVATSE I</t>
  </si>
  <si>
    <t>Mise en œuvre des mesures environnementales dans le cadre des travaux de réhabilitation de la Digue de Kiembe</t>
  </si>
  <si>
    <t>Livrables</t>
  </si>
  <si>
    <t>Libération de l'Emprise dans le cadre des travaux de réhabilitation de la Digue de Kiembe et Indemnisation</t>
  </si>
  <si>
    <t>- Rapport d'Etablissement et Rapports d'Activités périodiques du MOIS
-PAPs indemnisés</t>
  </si>
  <si>
    <t>Libération de l'Emprise dans le cadre des travaux de réhabilitation de la Digue de Kiembe</t>
  </si>
  <si>
    <t xml:space="preserve"> Etudes techniques de la digue de KIEMBE </t>
  </si>
  <si>
    <t>rapport soumis</t>
  </si>
  <si>
    <t>Etudes techniques de la digue de KIEMBE , Gestion de contrôle et surveillance des travaux de réhabilitation de la digue de Kiembe</t>
  </si>
  <si>
    <t>Kilomètre de routes réhabilités</t>
  </si>
  <si>
    <t xml:space="preserve">Travaux d'aménagement et de bitumage de Lot 1 : RNT12A entre Fort-dauphin et Ebakiky (PK 0+000 - PK 44+850) ainsi que les travaux de construction du pont d’Ebakiky au PK 44+850 </t>
  </si>
  <si>
    <t>1°) Installation terminée à 50%
2°) 5 km de terrassement 
3°) 5% d'ouvrages d'assainissement terminés</t>
  </si>
  <si>
    <t>44+850</t>
  </si>
  <si>
    <t>TAOLAGNARO - EBAKIKY</t>
  </si>
  <si>
    <t>ouverture des offres le 29/10/2021 à 10H</t>
  </si>
  <si>
    <t>Travaux d'aménagement et de bitumage de Lot 2 : RNT12A entre Masianaka et Vangaindrano (PK 203+800- PK 243+000) ainsi que les travaux de construction du pont de Masianaka au PK 203+800</t>
  </si>
  <si>
    <t>203+800</t>
  </si>
  <si>
    <t>243+000</t>
  </si>
  <si>
    <t>TAOLAGNARO - VANGANINDRANO</t>
  </si>
  <si>
    <t>MASIANAKA - VANGAINDRANO</t>
  </si>
  <si>
    <t>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 / PHASE II : Controle et surveillance des travaux</t>
  </si>
  <si>
    <t>Phase I : 100%
Phase II : 0%</t>
  </si>
  <si>
    <t>243+800</t>
  </si>
  <si>
    <t>004-AR/PACFC/20</t>
  </si>
  <si>
    <t>Actualisation et mise en œuvre des Plans de Réinstallation Involontaire (PRI) et actualisation de l'Etude d'Impact Environnementale et Sociale (EIES) sur la RN9 et la RNT12A dans le cadre PACFC</t>
  </si>
  <si>
    <t>Réhabilitation de la RN 13 entre Ambovombe et Taolagnaro: Travaux</t>
  </si>
  <si>
    <t>BEI- Modernisation</t>
  </si>
  <si>
    <t>Longueur  de routes nationales réhabilitées</t>
  </si>
  <si>
    <t>381+000</t>
  </si>
  <si>
    <t>491+000</t>
  </si>
  <si>
    <t>AMBOVOMBE ANDROY
AMBOASARY ATSIMO
TAOLAGNARO</t>
  </si>
  <si>
    <t>RANOPISO
MANAMBARO
SAMPONA
TSIVORY</t>
  </si>
  <si>
    <t>Réhabilitation de la RN 13 entre Ambovombe et Taolagnaro: Gestion de Contrôle et Surveillance</t>
  </si>
  <si>
    <t>Mise en œuvre des mesures environnementales dans le cadre du projet de réhabilitation de la RN13 entre Ambovombe et Taolagnaro</t>
  </si>
  <si>
    <t>Mise en œuvre des mesures environnementales inclue dans le marché des travaux:
rapport d'analyse des offres en attente de ANO de la BEI, rapport envoyé à la BEI en date du 22/07/2021
rapport renvoyé par le CNM en date du 18/08/2021</t>
  </si>
  <si>
    <t>Libération de l'Emprise sur la RN13 entre Ambovombe et Taolagnaro</t>
  </si>
  <si>
    <t>ouverture des offres financières le 18/10/2021
rapport d'analyse combiné envoyé au président de la CAO pour validation le 18/10/2021
Attente de validation du président CAO</t>
  </si>
  <si>
    <t>Indemnisation RN 13 entre Ambovombe et Taolagnaro</t>
  </si>
  <si>
    <t>en cours d'analyse à la DDP
ouverture des offres financières le 18/10/2021
rapport d'analyse combiné envoyé au président de la CAO pour validation le 18/10/2021
Attente de validation du président CAO</t>
  </si>
  <si>
    <t>longueur  de routes aménagé</t>
  </si>
  <si>
    <t xml:space="preserve">Travaux d'urgence sur la RN6 aux PK 499+200 et PK 581+800 </t>
  </si>
  <si>
    <t>Nombre de ponts reconstruits</t>
  </si>
  <si>
    <t>OA 1 : 499+200
OA 2 : 581 + 800</t>
  </si>
  <si>
    <t>OA 1 : 499+220
OA 2 : 581 + 840</t>
  </si>
  <si>
    <t>148-ARM/BEI/2018</t>
  </si>
  <si>
    <t>Travaux d'urgence pour la réparation de la digue de la rivière de la Mananjeba au niveau du PK 581 de  la RN6</t>
  </si>
  <si>
    <t>Nombre de digue réhabilitée</t>
  </si>
  <si>
    <t>longueur  de route aménagé</t>
  </si>
  <si>
    <t>PK 581 de la RN6</t>
  </si>
  <si>
    <t xml:space="preserve">
AMBILOBE</t>
  </si>
  <si>
    <t xml:space="preserve">
MARIVORAHONA</t>
  </si>
  <si>
    <t>179-ARM/BEI/2019</t>
  </si>
  <si>
    <t>CGC</t>
  </si>
  <si>
    <t>Assistance technique (AT) pour appuyer l’Autorité Routière  sur le projet Modernisation  financés par la Banque Européenne d’Investissement</t>
  </si>
  <si>
    <t>RN6 : 467+000
RN13 : 381+000</t>
  </si>
  <si>
    <t>RN6 : 700+080
RN13 : 491+000</t>
  </si>
  <si>
    <t>AMBANJA
AMBILOBE
AMBOVOMBE ANDROY
AMBOASARY ATSIMO
TAOLAGNARO
ANTSIRANANA</t>
  </si>
  <si>
    <t xml:space="preserve">AMBANJA
MARIVORAHONA
RANOPISO
MANAMBARO
SAMPONA
TSIVORY
AMBILOBE
ANTSIRANANA </t>
  </si>
  <si>
    <t>TA2017161 MG IF3</t>
  </si>
  <si>
    <t>Réhabilitation de la RN 6 entre Ambanja et Antsiranana: Travaux / Mise en œuvre des mesures environnementales dans le cadre du projet de réhabilitation de la RN6 entre Ambanja et Antsiranana- Lot1</t>
  </si>
  <si>
    <t>longueur  de RN réhabilitée</t>
  </si>
  <si>
    <t xml:space="preserve"> 467+000</t>
  </si>
  <si>
    <t xml:space="preserve"> 700+080</t>
  </si>
  <si>
    <t xml:space="preserve">AMBANJA
AMBILOBE
ANTSIRANANA </t>
  </si>
  <si>
    <t>250-AR/BEI/PRMP/
UGPM.2021</t>
  </si>
  <si>
    <t>Travaux de réhabilitation de la RN 6 entre Ambanja (Pk 467+000) et Ambilobé (Pk 568+720)</t>
  </si>
  <si>
    <t>Réhabilitation de la RN 6 entre Ambanja et Antsiranana: Travaux / Mise en œuvre des mesures environnementales dans le cadre du projet de réhabilitation de la RN6 entre Ambanja et Antsiranana- Lot2</t>
  </si>
  <si>
    <t>700+080</t>
  </si>
  <si>
    <t>251-AR/BEI/PRMP/
UGPM.2021</t>
  </si>
  <si>
    <t>Travaux de réhabilitation de la RN 6 entre Ambilobé (Pk 568+720) et Antsiranana (Pk 700+080)</t>
  </si>
  <si>
    <t>Réhabilitation de la RN 6 entre Ambanja et Antsiranana: Gestion de Contrôle et Surveillance</t>
  </si>
  <si>
    <t>Mise en œuvre des mesures environnementales dans le cadre du projet de réhabilitation de la RN6 entre Ambanja et Antsiranana</t>
  </si>
  <si>
    <t>Libération de l'Emprise sur la RN6 entre Ambanja et Antsiranana</t>
  </si>
  <si>
    <t>Indemnisation des PAPs  sur la RN6 entre Ambanja et Antsiranana</t>
  </si>
  <si>
    <t>FLY OVER ANOSIZATO</t>
  </si>
  <si>
    <t>Etudes, Contrôle et Surveillance  de construction d’un fly-over entre le croisement de la RN1 et la RN58A à Anosizato, aménagement de la RN1 et la RN58A</t>
  </si>
  <si>
    <t>Contrat attribué</t>
  </si>
  <si>
    <t>ANTANANRIVO RENIVOHITRA - ANTANANARIVO ATSIMONDRANO</t>
  </si>
  <si>
    <t>ANTANANRIVO RENIVOHITRA - AMPITATAFIKA - ANOSIZATO ANDREFANA</t>
  </si>
  <si>
    <t>DANO du rapport d'analyse de AMI envoyé à la BADEA le 14/10/2021</t>
  </si>
  <si>
    <t>Liberation d"emprise  : Mise en œuvre de la libération et indemnisation</t>
  </si>
  <si>
    <t xml:space="preserve">Don non-remboursable du Gouvernement Chinois
Le montant est en RMB
Suivant le PV de réunion du 21 Août 2021, il a été signé entre les deux parties Chine-Madagascar la prolongation de délai d'éxécution des travaux. </t>
  </si>
  <si>
    <t>456</t>
  </si>
  <si>
    <t>CP</t>
  </si>
  <si>
    <t>Travaux d'entretien améliorant de la RNS 1bis entre PK 0+650 au PK 0+850 
(Ouvrages, Chaussées, PATB)</t>
  </si>
  <si>
    <t>Ingénieur en Chef : RAKOTOMALALA Jean Armand
Ingénieur de Contrôle : RANAIVOARIMANANA Mbinintsoa Serge
Adjoint(s) de Surveillance : RAJHONSON Soloniaina</t>
  </si>
  <si>
    <t>0+650</t>
  </si>
  <si>
    <t>0+850</t>
  </si>
  <si>
    <t>Analavory</t>
  </si>
  <si>
    <t>Usagers de la route</t>
  </si>
  <si>
    <t>001-DGTP/DRATP/Itasy/FR/2020</t>
  </si>
  <si>
    <t>NOMENTSOA</t>
  </si>
  <si>
    <t>Travaux d'urgence de renforcement du pont Sakay au PK 23+920 de la RNS1bis</t>
  </si>
  <si>
    <t>Ingénieur en Chef : RAZAFINDRALAMBO Manantsoa 
Ingénieur de Contrôle : RAJAONALISON Rija Harilala
Ingénieur de Surveillance : RANAIVOARIMANANA Mbinintsoa Serge
Assistant de Surveillance: RABARISON Mika Nandrianina</t>
  </si>
  <si>
    <t xml:space="preserve">S 18°99'26" / 
E 46°49'91"
</t>
  </si>
  <si>
    <t>23+920</t>
  </si>
  <si>
    <t>24+000</t>
  </si>
  <si>
    <t>040/TR/MATP/PRMP/TP/FR/20</t>
  </si>
  <si>
    <t>STAN</t>
  </si>
  <si>
    <t>Travaux d'entretien de  la RP 84 réliant Arivonimamo (PK 45+800 de la RNS 1) - Alakamisikely - Manalalondo (38,00 Km)</t>
  </si>
  <si>
    <t>Ingénieur en Chef : SAMBISOLO Emile Joseph
Ingénieur de Contrôle: RAKOTOMALALA Jean Armand
Ingénieurs de Surveillance : TABERA Sarinety
RANAIVOARIMANANA Mbinintsoa Serge
Adjoint de Surveillance : RAJHONSON Soloniaina</t>
  </si>
  <si>
    <t>Arivonimamo I
Arivonimamo II
Amboanana
Alakamisikely
Manalalondo</t>
  </si>
  <si>
    <t>056/TR/MATP/PRMP/TP/FR/20</t>
  </si>
  <si>
    <t>ECORA</t>
  </si>
  <si>
    <t>Travaux de traitement de points noirs sur la piste réliant CR Manalalondo et CR Andranomiely</t>
  </si>
  <si>
    <t>Ingénieur en Chef : RAKOTOVAO Andriatiana Marcellin
Ingénieur de Contrôle : RAKOTOMALALA Jean Armand
Ingénieur(s) de Surveillance: RABIALAHY Nedarivola Andréas
RANAIVOARIMANANA Mbinintsoa Serge
Adjoint de Surveillance : RAJHONSON Soloniaina</t>
  </si>
  <si>
    <t>Manalalondo
Andranomiely</t>
  </si>
  <si>
    <t>044/TR/MATP/PRMP/TP/FR/20</t>
  </si>
  <si>
    <t>Travaux de traitement de points noirs entre Alakamisy et Andolofotsy, dans le District de Miarinarivo (18,00 Km)</t>
  </si>
  <si>
    <t>18+000</t>
  </si>
  <si>
    <t>Andolofotsy</t>
  </si>
  <si>
    <t>045/TR/MATP/PRMP/TP/FR/20</t>
  </si>
  <si>
    <t>Travaux d'entretien de routes à Arivonimamo</t>
  </si>
  <si>
    <t>Ingénieur en Chef : SAMBISOLO Emile Joseph
Ingénieur de Contrôle: RAKOTONDRAVELO Maminiaina
Ingénieur de Surveillance : RANAIVOARIMANANA Mbinintsoa Serge
Adjoint de Surveillance : RAJHONSON Soloniaina</t>
  </si>
  <si>
    <t>4+000</t>
  </si>
  <si>
    <t>096-TR/MATP/PRMP/TP/FR/20</t>
  </si>
  <si>
    <t>FANOMEZANA</t>
  </si>
  <si>
    <t>DIRECTION GENERALE DES TRAVAUX PUBLICS (DGTP)</t>
  </si>
  <si>
    <t>DRTP VAKINANKARATRA / DIRECTION GENERALE DES TRAVAUX PUBLICS (DGTP) / DIRECTION DES INFRASTRUCTURES (DINFRA)</t>
  </si>
  <si>
    <t>DRTP ATSINANANA</t>
  </si>
  <si>
    <t>DRTP BETSIBOKA</t>
  </si>
  <si>
    <t>PACFC / AGENCE ROUTIERE / DIRECTION GENERALE DES TRAVAUX PUBLICS (DGTP)</t>
  </si>
  <si>
    <t>AGENCE ROUTIERE / DIRECTION GENERALE DES TRAVAUX PUBLICS (DGTP)</t>
  </si>
  <si>
    <t>DRTP ITASY / DIRECTION GENERALE DES TRAVAUX PUBLICS (DGTP)</t>
  </si>
  <si>
    <t xml:space="preserve">RNS10 : PK 374+000 (Tsihombe) </t>
  </si>
  <si>
    <t>RNS10 : PK 298+000</t>
  </si>
  <si>
    <t xml:space="preserve">RNS10 : PK 434+000 (Ambovombe) </t>
  </si>
  <si>
    <t>RNS13 : PK 396+000</t>
  </si>
  <si>
    <t>RNS13 : PK 386+000</t>
  </si>
  <si>
    <t xml:space="preserve">RNS10 : PK 264+000 (Tranoroa)       </t>
  </si>
  <si>
    <t xml:space="preserve">RNS10 : PK 270+600       </t>
  </si>
  <si>
    <t xml:space="preserve">Km des routes entretenues              </t>
  </si>
  <si>
    <t xml:space="preserve">Km des routes entretenues,          Ouvrages d'art et de franchissement entretenus, construit             </t>
  </si>
  <si>
    <t>Ouvrages d'art et de franchissement entretenus</t>
  </si>
  <si>
    <t>Ouvrages d'art et de franchissement entretenus, construit</t>
  </si>
  <si>
    <r>
      <t xml:space="preserve">PRIORITES MATP 2020_CTD
En période de garantie
date de réception provisoire : </t>
    </r>
    <r>
      <rPr>
        <sz val="9"/>
        <rFont val="Century"/>
        <family val="1"/>
      </rPr>
      <t>05/03/2021</t>
    </r>
  </si>
  <si>
    <t>TRAVAUX PRIORITAIRES 2018-2019
En période de garantie
date de réception provisoire : 26/05/2021</t>
  </si>
  <si>
    <t>TRAVAUX PRIORITAIRES 2018-2019
Arrêt de chantier</t>
  </si>
  <si>
    <r>
      <t xml:space="preserve">TU 2018-2019
En période de garantie
date de réception provisoire : </t>
    </r>
    <r>
      <rPr>
        <sz val="9"/>
        <rFont val="Century"/>
        <family val="1"/>
      </rPr>
      <t>05/02/2021</t>
    </r>
  </si>
  <si>
    <t>FR/TU
En période de garantie
date de réception provisoire : 07/12/2020</t>
  </si>
  <si>
    <t>Bailleurs</t>
  </si>
  <si>
    <t>FIN EX</t>
  </si>
  <si>
    <t>AFD / ETAT MALAGASY</t>
  </si>
  <si>
    <t>CHINE / ETAT MALAGASY</t>
  </si>
  <si>
    <t>CHINE</t>
  </si>
  <si>
    <t>UE / ETAT MALAGASY</t>
  </si>
  <si>
    <t>BADEA / FSD / ETAT MALAGASY</t>
  </si>
  <si>
    <t>BADEA / FSD</t>
  </si>
  <si>
    <t>EXIM BANK / ETAT MALAGASY</t>
  </si>
  <si>
    <t>UE / GVT</t>
  </si>
  <si>
    <t>Travaux d'entretien courant des Routes Nationales dans la Région Itasy</t>
  </si>
  <si>
    <t>Ambatomirahavavy,
Imeritsiatosika,
Arivonimamo,</t>
  </si>
  <si>
    <t>CONVENTION N° 01- SRTP/Itasy/CP 18/FER/2019</t>
  </si>
  <si>
    <t xml:space="preserve">Travaux d'entretien courant de la RNS 1 du PK 16+000 au PK 53+000 et de la RNT 56 du PK 0+000 au PK 1+183 
   (TER - TEA )      </t>
  </si>
  <si>
    <t>LALANIRINA</t>
  </si>
  <si>
    <t>En période de garantie
date de réception provisoire : 23/11/2020</t>
  </si>
  <si>
    <t>Arivonimamo
Miarinarivo</t>
  </si>
  <si>
    <t>Soamahamanina,
Miarinarivo</t>
  </si>
  <si>
    <t>CONVENTION N° 02- SRTP/Itasy/CP 18/FER/2019</t>
  </si>
  <si>
    <t xml:space="preserve"> Travaux d'entretien courant de la RNS 1 du PK 53+000 au PK 87+000
   (TER - TEA )      </t>
  </si>
  <si>
    <t>ECF</t>
  </si>
  <si>
    <t>En période de garantie
date de réception provisoire : 23/11/2021</t>
  </si>
  <si>
    <t>Miarinarivo,
Analavory</t>
  </si>
  <si>
    <t>CONVENTION N° 03- SRTP/Itasy/CP 18/FER/2019</t>
  </si>
  <si>
    <t xml:space="preserve"> Travaux d'entretien courant de la RNS 1 du PK 87+000 au PK 115+334
   (TER - TEA )      </t>
  </si>
  <si>
    <t>MAHASARIKA</t>
  </si>
  <si>
    <t>En période de garantie
date de réception provisoire : 23/11/2022</t>
  </si>
  <si>
    <t>Ingénieur en Chef : RAKOTOMALALA Jean Armand
Ingénieur de Contrôle : RANAIVOARIMANANA Mbinintsoa Serge
Adjoint(s) de Surveillance : RAKOTOMALALA Tojohery Hasiniaina</t>
  </si>
  <si>
    <t>Ambatomirahavavy,
Imeritsiatosika,
Arivonimamo,
Soamahamanina,
Miarinarivo,
Analavory</t>
  </si>
  <si>
    <t>CONVENTION N° 04- SRTP/Itasy/CP 18/FER/2019</t>
  </si>
  <si>
    <t xml:space="preserve"> Travaux d'entretien courant de la RNS 1 du PK 16+000 au PK 115+334
   ( TEA : Marquage de chaussée avec peinture routière)      </t>
  </si>
  <si>
    <t>TYPE</t>
  </si>
  <si>
    <t>En période de garantie
date de réception provisoire : 28/09/2020</t>
  </si>
  <si>
    <t>CONVENTION N° 05- SRTP/Itasy/CP 18/FER/2019</t>
  </si>
  <si>
    <t xml:space="preserve"> Travaux d'entretien courant de la RNS 1Bis en terre du PK 0+000 au PK 24+000
   (TER - TEA - TES)      </t>
  </si>
  <si>
    <t>TSIORY</t>
  </si>
  <si>
    <t>En période de garantie
date de réception provisoire : 23/11/2024</t>
  </si>
  <si>
    <t>CONVENTION N° 06- SRTP/Itasy/CP 18/FER/2019</t>
  </si>
  <si>
    <t xml:space="preserve"> Travaux d'entretien courant de la RNS 1 en terre du PK 115+334 au PK 150+000
   (TER - TEA)      </t>
  </si>
  <si>
    <t>NY MIKOLO</t>
  </si>
  <si>
    <t>En période de garantie
date de réception provisoire : 09/11/2020</t>
  </si>
  <si>
    <t>Min. : 24 368 812,00
Max. : 50 748 024,00</t>
  </si>
  <si>
    <t>CONVENTION N° 07- SRTP/Itasy/CP 18/FER/2019</t>
  </si>
  <si>
    <t>Travaux d'entretien courant à commande de la RNS 1 du PK 16+000 au PK 115+334 (TER - TESPAT : Enlèvement d'éboulements; PATB)</t>
  </si>
  <si>
    <t>En période de garantie
date de réception provisoire : 21/12/2020</t>
  </si>
  <si>
    <t>Travaux d'entretien courant de la RNS 1 en terre</t>
  </si>
  <si>
    <t>53+000</t>
  </si>
  <si>
    <t>16+000</t>
  </si>
  <si>
    <t>87+000</t>
  </si>
  <si>
    <t>115+334</t>
  </si>
  <si>
    <t>150+000</t>
  </si>
  <si>
    <t>CONVENTION N° 002-01/GOUV/ITA/PRMP/21</t>
  </si>
  <si>
    <t xml:space="preserve">CONVENTION N°002-03/GOUV/ITA/PRMP/21 </t>
  </si>
  <si>
    <t>Visite de chantier / Promotion de l'économie</t>
  </si>
  <si>
    <r>
      <t xml:space="preserve">RP lot01 le 18/06/2021
Situation inchangée pour lots02/03
</t>
    </r>
    <r>
      <rPr>
        <b/>
        <sz val="11"/>
        <color rgb="FFFF0000"/>
        <rFont val="Calibri"/>
        <family val="2"/>
        <scheme val="minor"/>
      </rPr>
      <t xml:space="preserve"> Avancement : Lot01: 100% / Lot02: 95% / Lot 03: 62% (Avec resèrves)</t>
    </r>
  </si>
  <si>
    <t xml:space="preserve">Travaux d’Entretien Courant des Routes Nationales dans la circonscription de la 
DRATP de Vakinankaratra repartis en huit (08) lots
Lot 06 : Travaux d'entretien améliorant au PK 12+100 de la RNS 34 (Ampahatrimaha)
</t>
  </si>
  <si>
    <t>1 ouvrage réhabilité</t>
  </si>
  <si>
    <t>PK 12+100 (19°51'48.0"S ; 46°55'50.1"E)</t>
  </si>
  <si>
    <t>12+100</t>
  </si>
  <si>
    <t>CR Mandritsara</t>
  </si>
  <si>
    <t>L06-01-FR21/PRMP-VAK</t>
  </si>
  <si>
    <t>TSARAHASINA</t>
  </si>
  <si>
    <t>Geo référencement - Début</t>
  </si>
  <si>
    <t>Geo référencement - Fin</t>
  </si>
  <si>
    <t>Ambovombe : Latitude : 25° 10' 39.0273'' S /Longitude : 46° 05' 14.5363'' E</t>
  </si>
  <si>
    <t xml:space="preserve">
'Beloha : Latitude : 25° 10' 25.1438'' S / Longitude :         45° 03' 40.9464'' E</t>
  </si>
  <si>
    <t>19°23'14,9''S / 48°54'40.5''E</t>
  </si>
  <si>
    <t>18°49'31,1''S / 49°04'56,8''E</t>
  </si>
  <si>
    <t>18°159'804''S / 49°403'549827''E</t>
  </si>
  <si>
    <t xml:space="preserve">18°413'637''S / 49°160'924''E        </t>
  </si>
  <si>
    <t>18°85'0.30'' S / 47°47'7.85'' E</t>
  </si>
  <si>
    <t xml:space="preserve">18°93'7.50 ''S / 47°50'0.02'' </t>
  </si>
  <si>
    <t>18°49'03,6" S /47°30'58,8E</t>
  </si>
  <si>
    <t>18°49'28,8"S /47°33'30,0"E</t>
  </si>
  <si>
    <t>Lat.=19°44'09.6" Long= 47°17'08.3"</t>
  </si>
  <si>
    <t xml:space="preserve">Lat.=19°40'01.1" Long= 47°19'15.4" </t>
  </si>
  <si>
    <t>Début : Pk 0+000
Latitude : '-23,35831945°
Longitude : 43,66712755°</t>
  </si>
  <si>
    <t>Ranozaza : Pk 71+271
Latitude : '-2,789027°
Longitude : 43,614867°</t>
  </si>
  <si>
    <t xml:space="preserve">Début : 
Latitude : '-23,376680°
Longitude : 43,855374°
</t>
  </si>
  <si>
    <t>Fin : 
Latitude : '-22,896520°
Longitude : 43,616539°</t>
  </si>
  <si>
    <t xml:space="preserve">Début : 
Latitude : '-22,896520°
Longitude : 43,616539°
</t>
  </si>
  <si>
    <t>Fin : 
Latitude : '-22,883763°
Longitude : 43,640672°</t>
  </si>
  <si>
    <t xml:space="preserve">Début : 
Latitude : '-22,883763°
Longitude : 43,640672°
</t>
  </si>
  <si>
    <t>Fin : 
Latitude : '-22,870542°
Longitude : 43,662578°</t>
  </si>
  <si>
    <t>Manja : 
21°26'08,53"S
44°19'56,21"E</t>
  </si>
  <si>
    <t>Bevoay : 21°49'52,35"5
43°52'32,03"E
RNT 12A : lot 1, fin (Ebakiky) :
24°43'43.64"S
47°08'54.60"E
RNT 12A : lot 2, fin (Vangaindrano)
23°36'17.88"S
47°36'43,31"E</t>
  </si>
  <si>
    <t>Analamisampy : 22°28'47,67"5
43°39'35,57"E
RNT 12A : lot 1, début (Taolagnaro) :
25°00'9.85" S
46°58'57.84"E 
RNT 12A : lot 2, début (Masianaka)
23°21'0.84"S
47°36'17.02"E</t>
  </si>
  <si>
    <t>RNT 12A : lot 1, fin (Ebakiky) :
24°43'43.64"S
47°08'54.60"E
RNT 12A : lot 2, fin (Vangaindrano)
23°36'17.88"S
47°36'43,31"E</t>
  </si>
  <si>
    <t xml:space="preserve">RNT 12A : lot 1, début (Taolagnaro) :
25°00'9.85" S
46°58'57.84"E 
RNT 12A : lot 2, début (Masianaka)
23°21'0.84"S
47°36'17.02"E
</t>
  </si>
  <si>
    <t xml:space="preserve">Analamisampy : 22°28'47,67"5
43°39'35,57"E
</t>
  </si>
  <si>
    <t>Bevoay : 
21°49'52,35"S
43°52'32,03"E</t>
  </si>
  <si>
    <t xml:space="preserve">Bevoay : 21°49'52,35"5
43°52'32,03"E
</t>
  </si>
  <si>
    <t>LATITUDE DEBUT : 23°21'0,84"S
LONGITUDE DEBUT : 47°36'17,02"E</t>
  </si>
  <si>
    <t>LATITUDE FIN : 23°35'56,16"S
LONGITUDE FIN : 47°36'41,78" E</t>
  </si>
  <si>
    <t xml:space="preserve">LATITUDE DEBUT : 24°43'47,11" S
LONGITUDE DEBUT :
47°8'52,26" E </t>
  </si>
  <si>
    <t>LATITUDE FIN : 25°0'9,85" S
LONGITUDE FIN :
46°58'57,84" E</t>
  </si>
  <si>
    <t xml:space="preserve">Début :
Latitude : 13°11’19.504’’S Longitude : 49°3’12.694’’E
</t>
  </si>
  <si>
    <t>Fin :
Latitude : 13°24’7.694’’S Longitude : 49°59’0.298’’E</t>
  </si>
  <si>
    <t xml:space="preserve"> Debut de la route :    X : 8 541 647,868                   Y: 474 976,511                        </t>
  </si>
  <si>
    <t>Fin de la Route      X : 8 520 477,777                     Y : 576 220,816</t>
  </si>
  <si>
    <t>LATITUDE :
-19,408700°
LONGITUDE :
46,950528°</t>
  </si>
  <si>
    <t>LATITUDE : -19,638632°
LONGITUDE : 47,157127°</t>
  </si>
  <si>
    <t>LATITUDE :
-19,638632°
LONGITUDE :
47,157127°</t>
  </si>
  <si>
    <t>Fin: Lat.: 23°30'55.35"S / Long:  44°19'42.42"E</t>
  </si>
  <si>
    <t xml:space="preserve"> RNS10 (LOT 01) : 
Début: Lat.: 23°8'33,44''S / Long:  44° 8'.47"E </t>
  </si>
  <si>
    <t>Fin :
-20.519433
47.058357</t>
  </si>
  <si>
    <t>Début :
-20.654714
47.106563</t>
  </si>
  <si>
    <t xml:space="preserve"> 18°07'595''S
            49°24'549''E</t>
  </si>
  <si>
    <t xml:space="preserve"> 18°08'277''S
             49°25'102''E
</t>
  </si>
  <si>
    <t xml:space="preserve"> 22°49'24,37"S - 47°4'44,50"E</t>
  </si>
  <si>
    <t xml:space="preserve"> 22°49'5.96"S -  47°19'40.43"E</t>
  </si>
  <si>
    <t xml:space="preserve"> 22°49'5.96"S - 47°19'40.43"E</t>
  </si>
  <si>
    <t xml:space="preserve"> 22°42'33.31"S -  46°58'33.73"E 
</t>
  </si>
  <si>
    <t>Entre
(19°55'47,8''S;47°02'43,0''E)</t>
  </si>
  <si>
    <t>(19°55'37,0''S;47°02'25,1''E)</t>
  </si>
  <si>
    <t xml:space="preserve">Début:21°09’41’’S – 48°05’49’’E       </t>
  </si>
  <si>
    <t>Fin: 21°04'39"S-48°00'31"E</t>
  </si>
  <si>
    <t xml:space="preserve">Tronçon I : 15°50'30.26468"S 48°49'40.8122''E 
Tronçon II : 15°49'15.68"S 48°49'20.28''E 
</t>
  </si>
  <si>
    <t>Tronçon I : 15°50'34.03"S 48°49'20.34''E  
Tronçon II : 15°50'20.21762"S 48°49'32.24''E 
Pont : 15°50'17.78798"S 48°49'31.57406''E</t>
  </si>
  <si>
    <t xml:space="preserve">Latitude: 22°23'45,21" S et Longitude: 47°49'13,30" E,
Latitude: 22°50'11,05" S et Longitude: 47°49'38,98" E    </t>
  </si>
  <si>
    <t>Latitude: 22°20'22,15" S et Longitude: 47°51'22,66" E
Latitude: 22°40'21,45" S et Longitude: 47°48'21,09" E</t>
  </si>
  <si>
    <t>Lat.: 13°40'47.89''S Long: 48°27'0.47''E
Lat.: 13°40'41.39''S Long: 48°27'1.96''E</t>
  </si>
  <si>
    <t>Lat.: 13°41'5.02''S Long: 48°27'11.04''E
Lat.: 13°41'5.02''S Long: 48°27'8.83''E</t>
  </si>
  <si>
    <t>Début: lat.: 18°94'70,62"S- long: 48°23'02,27"E</t>
  </si>
  <si>
    <t>Fin: 19°54'54,39"S- long: 48°12'59,85"E</t>
  </si>
  <si>
    <t>Début: lat.: 13°11'51,28"S- long: 49°02'57,63"E</t>
  </si>
  <si>
    <t>Fin: 13°11'59,42"S- long: 49°03'09,92"E</t>
  </si>
  <si>
    <t>Début: lat.: 18°58'55"S- long: 48°56'34"E</t>
  </si>
  <si>
    <t>Fin: 19°53',14"S- long: 48°48'05"E</t>
  </si>
  <si>
    <t>1. : S 22°24,321' E 46°04,608'
2. Début: S 22°24,241' E 46°07,513'</t>
  </si>
  <si>
    <t>1. S 22°24,450' : E 46°07,478'
2.  S 22°24,318' E 46°07,441'</t>
  </si>
  <si>
    <t xml:space="preserve">Axe 1  : 12°17'3.53"S 49°17'41.71''E 
Axe 2  : 12°17'58.73"S 49°17'36.87''E 
Axe 3  : 12°16'34.55"S 49°17'33.92''E </t>
  </si>
  <si>
    <t>Axe 1  : 12°17'5.57"S 49°17'41.72''E 
Axe 2  : 12°17'58.65"S 49°17'12.49''E 
Axe 3  : 12°16'43.05"S 49°17'46.24''E</t>
  </si>
  <si>
    <t>Fin : S: -14.54731500, E: 48.73804667</t>
  </si>
  <si>
    <t xml:space="preserve">Début : S: -14.67181667, E: 48.65689500 </t>
  </si>
  <si>
    <t>Fin : 45°8'53.33''S</t>
  </si>
  <si>
    <t xml:space="preserve">Lot 1 : Début : 21°40'37.75'' S </t>
  </si>
  <si>
    <t xml:space="preserve">Lot 2 : Début : 21°40'37.75'' S 45°8'53.33''E </t>
  </si>
  <si>
    <t>Fin : 21°40'57.27'' S 45°9'53.14''E</t>
  </si>
  <si>
    <t>Fin: 22°11'31"S-47°28'31"E</t>
  </si>
  <si>
    <t xml:space="preserve">Début:22°22’42’’S – 47°49’46’’E </t>
  </si>
  <si>
    <t>Début:21°18’16’’S – 47°37’30’’E</t>
  </si>
  <si>
    <t>Fin: 21°59'41"S-47°22'14"E</t>
  </si>
  <si>
    <t>Fin de l'axe:
X: 603 130
Y:1 416 434</t>
  </si>
  <si>
    <t xml:space="preserve">Début de l'axe:
X: 598 696
Y:1 407 898
</t>
  </si>
  <si>
    <t>Début : S 19°02'10"51  / E 47°18'27"31</t>
  </si>
  <si>
    <t>Fin : S 19°27'00"08  / E 47°11'09"76</t>
  </si>
  <si>
    <t>Début : S 19°27'00"08 / E 47°11'09"76</t>
  </si>
  <si>
    <t>Fin : S 19°31'34"81 / E 47°16'77"68</t>
  </si>
  <si>
    <t>S 15° 26.064' E 049° 44.541'</t>
  </si>
  <si>
    <t>S 15° 26.067 ' E 049° .44. 940'</t>
  </si>
  <si>
    <t>Lat :18°57’24,30"S
Long : 47°29’34,03" E</t>
  </si>
  <si>
    <t>Lat : 18°57’43,1"S
Long : 47°29’30,65" E</t>
  </si>
  <si>
    <t>Lat :18°56’53,34" S
Long : 47°29’28,21" E</t>
  </si>
  <si>
    <t>Lat :18°57’17,77" S
Long : 47°29’20,14" E</t>
  </si>
  <si>
    <t>Latitude : -23.376680°
Longitude : 43.679785°</t>
  </si>
  <si>
    <t>Fin : 24,54289°S</t>
  </si>
  <si>
    <t>Latitude :
Début : 24,61553°S</t>
  </si>
  <si>
    <t xml:space="preserve">Latitude :
Début : 7 287 437
Longitude:
Début : 730 481
</t>
  </si>
  <si>
    <t>Latitude :
Fin : 7 302 873
Longitude:
Fin : 732 867</t>
  </si>
  <si>
    <t>Latitude :
Début : 16.12648°S
Longitude:
Début : 49.70427°E</t>
  </si>
  <si>
    <t>Latitude :
Fin : 15.94530°S
Longitude:
Fin : 49.70679°E</t>
  </si>
  <si>
    <t>Latitude :
Début : 15.90469°S
Longitude:
Début : 49.71357°E</t>
  </si>
  <si>
    <t>Latitude :
Fin : 15.64683°S
Longitude:
Fin : 49.64640°E</t>
  </si>
  <si>
    <t>Latitude :
Début : 7 230 747
Longitude:
Début : 701 000</t>
  </si>
  <si>
    <t>Latitude :
Fin : 7 263 283
Longitude:
Fin : 717 242</t>
  </si>
  <si>
    <t>Latitude :
Début : 7 263 283
Longitude:
Début : 717 242</t>
  </si>
  <si>
    <t>Latitude :
Fin : 7 287 437
Longitude:
Fin : 730 481</t>
  </si>
  <si>
    <t>Latitude :
Début : 7 302 873
Longitude:
Début : 732 867</t>
  </si>
  <si>
    <t>Latitude :
Fin : 7 341 526
Longitude:
Fin : 746 541</t>
  </si>
  <si>
    <t>Latitude :
Début : 7 341 526
Longitude:
Début : 746 541</t>
  </si>
  <si>
    <t>Latitude :
Fin : 7 387 118
Longitude:
Fin : 766 532</t>
  </si>
  <si>
    <t>Latitude :
Début : 7 387 118
Longitude:
Début :766 532</t>
  </si>
  <si>
    <t>Latitude :
Fin : 7 415 291
Longitude:
Fin : 766 304</t>
  </si>
  <si>
    <t>Latitude :
Début : 13,686852°S
Longitude:
Début : 48,444454°E</t>
  </si>
  <si>
    <t>Latitude :
Fin : 13,52231°S
Longitude:
Fin : 48,61464°E</t>
  </si>
  <si>
    <t xml:space="preserve">LATITUDE :
-16,918842°
LONGITUDE :
49,582686°
</t>
  </si>
  <si>
    <t>LATITUDE :
-16,422010°
LONGITUDE :
49,827493°</t>
  </si>
  <si>
    <t>LATITUDE :
-16,918842°
LONGITUDE :
49,582686°</t>
  </si>
  <si>
    <t>Marais Massay : 767854,322 7910372,564</t>
  </si>
  <si>
    <t>Amoronakona : 772082,191 7905758,411</t>
  </si>
  <si>
    <t>18°08'07,8''S
             49°24'36,09''E</t>
  </si>
  <si>
    <t>18°08'03,7''S
            49°24'57,1''E</t>
  </si>
  <si>
    <t>(19°52'28,4";47°02'01,4")</t>
  </si>
  <si>
    <t>(19°51'49,7";47°01'34,1")</t>
  </si>
  <si>
    <t>(19°40'01,1''S;47°19'19,4''E)</t>
  </si>
  <si>
    <t>(19°44'09,6''S;47°17'08,3''E)</t>
  </si>
  <si>
    <t>(19°22'50,9''S;47°26'26,7''E)</t>
  </si>
  <si>
    <t>(19°38'04,5''S;47°41'08,7''E)</t>
  </si>
  <si>
    <t>(19°57'16,7''S;47°34'19,8''E)</t>
  </si>
  <si>
    <t>(19°47'08,1''S;47°16'53,0''E)</t>
  </si>
  <si>
    <t>Latitude:426820
Longitude:703683</t>
  </si>
  <si>
    <t>Latitude:-19,625477
Longitude:45,842669</t>
  </si>
  <si>
    <t>11+100
(19°51'51,3''S;46°56'15,7''E)</t>
  </si>
  <si>
    <t>33+000
(19°48'10,0''S;46°46'04,8''E)</t>
  </si>
  <si>
    <t>Tranoroa : Latitude : 24° 42' 34.5026'' S /Longitude : 45° 03' 48.0672'' E</t>
  </si>
  <si>
    <t>Beloha : Latitude : 25° 10' 25.1438'' S / Longitude : 45° 03' 40.9464'' E</t>
  </si>
  <si>
    <t>Tsihombe : Latitude : 25° 19' 06.9746'' S / Longitude : 45° 29' 02.1840'' E</t>
  </si>
  <si>
    <t>Ambovombe : Latitude : 25° 10' 40.6346'' S / Longitude : 46° 04' 35.8644'' E</t>
  </si>
  <si>
    <t>Marais Massay : 767854,322 7910372,567</t>
  </si>
  <si>
    <t>Latitude :
Début : 25°11'S
Longitude:
Début : 46°05'E</t>
  </si>
  <si>
    <t>Latitude :
Fin : 25°02'S
Longitude:
Fin : 46°59'E</t>
  </si>
  <si>
    <t>Latitude :
Début : 13,686852°S
Longitude:
Début : 48,444454°E</t>
  </si>
  <si>
    <t>Latitude :
Fin : 12,328321°S
Longitude:
Fin : 49,296653°E</t>
  </si>
  <si>
    <t>Latitude :
Fin : 12,328321°S
Longitude:
Fin : 49,296653°E</t>
  </si>
  <si>
    <t>Début : S 18°96'57" / 
E 46°96'57"</t>
  </si>
  <si>
    <t xml:space="preserve">Fin : S 18°96'57" / 
E 46°68'04"
</t>
  </si>
  <si>
    <t xml:space="preserve">Début : S 19°02'10" / 
E 47°18'27"
</t>
  </si>
  <si>
    <t xml:space="preserve">Fin : S 19°27'00" / 
E 47°11'09"
</t>
  </si>
  <si>
    <t xml:space="preserve">Début : S 19°27'00" / 
E 47°11'09"
</t>
  </si>
  <si>
    <t xml:space="preserve">Fin : S 19°31'34" / 
E 47°16'77"
</t>
  </si>
  <si>
    <t xml:space="preserve">Début : S 18°83'77" / 
E 46°57'14"
</t>
  </si>
  <si>
    <t xml:space="preserve">Fin : S 18°75'02" / 
E 46°63'77"
</t>
  </si>
  <si>
    <t xml:space="preserve">Début : S 19°00'713" / 
E 47°09'810"
</t>
  </si>
  <si>
    <t xml:space="preserve">Fin : S 19°01'107" / 
E 47°11'340"
</t>
  </si>
  <si>
    <t>RNS 1 : 
Début : S 18°93'91" / E 47°40'90"
RNT 56 : 
Début : S 19°02'38" / E 47°17'53"</t>
  </si>
  <si>
    <t>RNS 1 : 
Fin : S 19°00'40" / E 47°12'44"
RNT 56 : 
Fin : S 19°02'59" / E 47°16'55"</t>
  </si>
  <si>
    <t>Début : S 19°00'40" / E 47°12'44"</t>
  </si>
  <si>
    <t>Fin : S 18°94'41" / E  46°91'50"</t>
  </si>
  <si>
    <t>Début : S 18°94'41" / E  46°91'50"</t>
  </si>
  <si>
    <t>Fin : S 18°96'18" / E  46°68'68"</t>
  </si>
  <si>
    <t>Début : S 18°93'91" / E 47°40'90"</t>
  </si>
  <si>
    <t>Début : S 18°96'18" / E 46°68'68"</t>
  </si>
  <si>
    <t>Fin : S 18° 99'27" / E 46°49'92"</t>
  </si>
  <si>
    <t>Fin : S 18°82'98" / E 46°56'61"</t>
  </si>
  <si>
    <t>Travaux sur la Route Nationale RNS10 (PK 264+000 - PK 434+000) ; 
Travaux sur la Route Nationale RNS13 (PK 223+000 - PK 381+000) ;</t>
  </si>
  <si>
    <t>Travaux d'Entretien Courant des Routes Nationales RNS.10 (Tranoroa PK 264+000 - Ambovombe PK 434+000) et RNS.13 (Manakoliva PK 223+000 - Ambovombe PK 381+000), dans la Région Androy</t>
  </si>
  <si>
    <t>18°955'944''S / 48°440'784''E
et
18°694'355"S /49°100'815''E</t>
  </si>
  <si>
    <t>18°826'298''S / 49°100'815''E
et
18'420"741"S / 49°160'379''E</t>
  </si>
  <si>
    <t>Création déviation et fouille pour dalot finition des trottoirs  - Travaux en cours</t>
  </si>
  <si>
    <t>Travaux de réparation de la route RNS 5 entre Foulpointe et Fenerive Est</t>
  </si>
  <si>
    <t>N°133-TR/MATP/PRMP/TP-RPI.20</t>
  </si>
  <si>
    <t>Groupement WIETC ZHENGWEI TECHNIQUE MADAGASCAR / MAHAFAPOU</t>
  </si>
  <si>
    <t>RAHARISON Solonirina Elie
Tel: 034 05 614 15
Mail: raharisonsolonirina@gmail.com</t>
  </si>
  <si>
    <t>Km de route traitée ;
Nombre d'ouvrage réalisés :</t>
  </si>
  <si>
    <t>Maintenir le reseau routier en bon état</t>
  </si>
  <si>
    <t>PK 56+000</t>
  </si>
  <si>
    <t>PK101+000</t>
  </si>
  <si>
    <t xml:space="preserve">
Fenerive Est</t>
  </si>
  <si>
    <t>Foulpointe
Fenerive Est</t>
  </si>
  <si>
    <t>Population riveraine</t>
  </si>
  <si>
    <t>17°21’57,60’’S   E : 049°24’10,00’</t>
  </si>
  <si>
    <t>17°66’80,61’’S    E : 049’49’11,52’</t>
  </si>
  <si>
    <t>Travaux d'urgence de remise en état de la route nationale RNT33B reliant la RNP4 Andranofasika et Ambatoboeny</t>
  </si>
  <si>
    <t xml:space="preserve">Km de route traitée ;
Nombre d'ouvrage réalisés :
</t>
  </si>
  <si>
    <t>PK 0+000</t>
  </si>
  <si>
    <t>PK 25+000</t>
  </si>
  <si>
    <t>Ambatoboeny</t>
  </si>
  <si>
    <t>Andranofasika
Ambatoboeny</t>
  </si>
  <si>
    <t>N°24-TR/MATP/PRMP/TP-RPI.20</t>
  </si>
  <si>
    <t>S16 22.58.58 E 46.47.37.05</t>
  </si>
  <si>
    <t>S16 28.01.76 E 46.43.40.66</t>
  </si>
  <si>
    <t>REHABILITATION ROUTE IVATO-TSARASAOTRA ET BOULEVARD DE L'EUROPE-VILLAGE DE LA FRANCOPHONIE</t>
  </si>
  <si>
    <t>Travaux de réhabilitation de la route Ivato-Tsarasaotra</t>
  </si>
  <si>
    <t>RPI / Exim banque de la Chine</t>
  </si>
  <si>
    <t>RAZAFINDRIANILANA Hoby
Tel: 034 03 287 57
Mail: hoby.razafindrianilana@gmail.com</t>
  </si>
  <si>
    <t>km de nouvelle route</t>
  </si>
  <si>
    <t>10+000</t>
  </si>
  <si>
    <t>Antananarivo Renivohitra
Ambohidratrimo</t>
  </si>
  <si>
    <t>Antananarivo, Ambatolampy Tsimahafotsy, Ivato</t>
  </si>
  <si>
    <t>1/PQUAL-M2PATE/PRMP.16</t>
  </si>
  <si>
    <t>CHEC</t>
  </si>
  <si>
    <t>Travaux en attent de reception definitive</t>
  </si>
  <si>
    <t>Marché n°006-AR/PACFC/20</t>
  </si>
  <si>
    <t xml:space="preserve">      DEEE</t>
  </si>
  <si>
    <t>Élaboration d'une étude d'impact environnemental et social des Travaux d'aménagement de la RNT18 (Vangaindrano - Midongy - Befotaka), 130km en vue de l'obtention du permis environnemental</t>
  </si>
  <si>
    <t>Directeur des Etudes et de l'Evaluation Environnementale</t>
  </si>
  <si>
    <t>objectif 9 et 13</t>
  </si>
  <si>
    <t>Vaingandrano  -Midongy -Befotaka</t>
  </si>
  <si>
    <t>AMI N°016-PI/MATP/PRMP/TP-RPI.21</t>
  </si>
  <si>
    <t>Élaboration d'une étude d'impact environnemental et social des Travauxaménagement de la RNT18 (Vangaindrano - Midongy - Befotaka), 130km en vue de l'obtention du permis environnemental</t>
  </si>
  <si>
    <t>En attente instruction d'engagement</t>
  </si>
  <si>
    <t>DEEE</t>
  </si>
  <si>
    <t>Élaboration d'une Étude d'impact environnemental et social des Travaux de réhabilitation de la de la RN23 (Mahanoro - Marolambo), pour 132km en vue de l'obtention du permis environnemental</t>
  </si>
  <si>
    <t>Mahanoro- Marolambo</t>
  </si>
  <si>
    <t>AMI N°014-PI/MATP/PRMP/TP-RPI.21</t>
  </si>
  <si>
    <t>Élaboration d'une étude d'impact environnemental et social des Travaux d'aménagement de la route RN31 reliant la RN6 à Bealanana pour 100km en vue de l'obtention d'un permis environnemental</t>
  </si>
  <si>
    <t>Antsohihy-Bealanana</t>
  </si>
  <si>
    <t>AMI N°010-PI/MATP/PRMP/TP-RPI.21</t>
  </si>
  <si>
    <t>Élaboration d'une étude d'impact environnemental et social des Travaux aménagement de la RNT11  (Croisement RN25 - Nosy varika-Mahanoro), pour 101km en vue de l'obtention de permis environnemental</t>
  </si>
  <si>
    <t>Mananjary -Nosy Variaka -Mahanoro</t>
  </si>
  <si>
    <t>AMI N°015-PI/MATP/PRMP/TP-RPI.21</t>
  </si>
  <si>
    <t>Élaboration d'une étude d'impact environnemental et social du projet de Reconstruction des 13 ouvrages d'art</t>
  </si>
  <si>
    <t>MADAGASCAR</t>
  </si>
  <si>
    <t>AMI N°017-PI/MATP/PRMP/TP-RPI.21</t>
  </si>
  <si>
    <t>Élaboration d'une étude d'impact environnemental et social du projet de Reconstructions de 30 ouvrages d'art en vue de l'obtention d'un permis environnemental</t>
  </si>
  <si>
    <t>AMI N°018-PI/MATP/PRMP/TP-RPI.21</t>
  </si>
  <si>
    <t>Élaboration d'une Étude d'impact environnementale et sociale du Projet de construction de Flyover Andohatapenaka Maki en vue de l'obtention du permis environnemental</t>
  </si>
  <si>
    <t>Antananarivo renivohitra</t>
  </si>
  <si>
    <t>AMI N°09-PI/MATP/PRMP/TP-RPI.21</t>
  </si>
  <si>
    <t>Vatovavy</t>
  </si>
  <si>
    <t>Vatovavy, Atsinanana</t>
  </si>
  <si>
    <t>Analamanga / Vatovavy / Fitovinany / Atsimo Andrefana</t>
  </si>
  <si>
    <t>Androy / Anosy</t>
  </si>
  <si>
    <t>Anosy</t>
  </si>
  <si>
    <t>DIANA / ANOSY / ANDROY</t>
  </si>
  <si>
    <t>Anosy / Atsimo Atsinanana / Analanjirofo</t>
  </si>
  <si>
    <t>Atsimo Atsinanana / Ihorombe</t>
  </si>
  <si>
    <t>Partenariat 3P</t>
  </si>
  <si>
    <t>Pour requette de financement</t>
  </si>
  <si>
    <t>Promotion de l'économie</t>
  </si>
  <si>
    <t>REGION ITASY</t>
  </si>
  <si>
    <t>REGION ITASY
DRTP Itasy</t>
  </si>
  <si>
    <t>Mandiavato</t>
  </si>
  <si>
    <t xml:space="preserve">CONVENTION N°009-01/GOUV/ITA/PRMP/21 </t>
  </si>
  <si>
    <t>Travaux de pavage de la RIP 85 reliant Ambatofolaka et Commune Rurale de Mandiavato d'une longueur de 1,169 Km</t>
  </si>
  <si>
    <t>AGENCE GENERALE SARL</t>
  </si>
  <si>
    <t>En cours de notification</t>
  </si>
  <si>
    <t>Imeritsiatosika
Morarano</t>
  </si>
  <si>
    <t xml:space="preserve">CONVENTION N°009-02/GOUV/ITA/PRMP/21 </t>
  </si>
  <si>
    <t>Travaux de pavage de la RIP 83 reliant les Communes d'Imeritsiatosika et Morarano Antongona d'une longueur de 2,500 Km</t>
  </si>
  <si>
    <t>IHARISOA</t>
  </si>
  <si>
    <t>Ampary
Ankaranana</t>
  </si>
  <si>
    <t xml:space="preserve">CONVENTION N°009-03/GOUV/ITA/PRMP/21 </t>
  </si>
  <si>
    <t>Travaux de pavage de la route reliant les Communes d'Ampary et Ankaranana d'une longueur de 1,513 Km</t>
  </si>
  <si>
    <t>CBON</t>
  </si>
  <si>
    <t>CONVENTION N°003-TX/REG/ITA/2020</t>
  </si>
  <si>
    <t>FENOSOA</t>
  </si>
  <si>
    <r>
      <t>En période de garantie
date de réception provisoire : 07</t>
    </r>
    <r>
      <rPr>
        <sz val="11"/>
        <rFont val="Century"/>
        <family val="1"/>
      </rPr>
      <t>/07/2021</t>
    </r>
  </si>
  <si>
    <t>Miarinarivo I</t>
  </si>
  <si>
    <t>CONVENTION N°001-TX/REG/ITA/2020</t>
  </si>
  <si>
    <t>Travaux de réhabilitation des Ruelles dans la ville de Miarinarivo</t>
  </si>
  <si>
    <t>En période de garantie
date de réception provisoire : 22/07/2020</t>
  </si>
  <si>
    <t>Miarinarivo I
Miarinarivo II
Manazary</t>
  </si>
  <si>
    <t>CONVENTION N°002-TX/REG/ITA/2020</t>
  </si>
  <si>
    <t>Travaux de réhabilitation de la RP 92 reliant Miarinarivo - Manazary et de la RP 99 reliant Manazary à Amboniazy</t>
  </si>
  <si>
    <t>MAHAVITA</t>
  </si>
  <si>
    <r>
      <t>En période de garantie
date de réception provisoire : 31</t>
    </r>
    <r>
      <rPr>
        <sz val="11"/>
        <rFont val="Century"/>
        <family val="1"/>
      </rPr>
      <t>/10/2020</t>
    </r>
  </si>
  <si>
    <t>DRTP Itasy</t>
  </si>
  <si>
    <t>128+000</t>
  </si>
  <si>
    <t>134+000</t>
  </si>
  <si>
    <t>CONVENTION N° 01- DRTP/Itasy/CP 19/FER/2021</t>
  </si>
  <si>
    <t xml:space="preserve">Travaux d'entretien courant de la RNS 1 en terre du PK 128+000 (Andranomena) au PK 134+000 (Morafeno )      </t>
  </si>
  <si>
    <t>TANATSARA</t>
  </si>
  <si>
    <t>Suspendu</t>
  </si>
  <si>
    <t>138+000</t>
  </si>
  <si>
    <t>CONVENTION N° 02- DRTP/Itasy/CP 19/FER/2021</t>
  </si>
  <si>
    <t xml:space="preserve">Travaux d'entretien courant de la RNS 1 en terre du PK 134+000 (Morafeno) au PK 138+000 (Antanambao )      </t>
  </si>
  <si>
    <t>S 18°856'286" / E  46°637'662"</t>
  </si>
  <si>
    <t>S 18°899'142" / E 46°663'060"</t>
  </si>
  <si>
    <t>S 18°861'595" / E  46°612'872"</t>
  </si>
  <si>
    <t>S 18°856'286" / E 46°637'662"</t>
  </si>
  <si>
    <t>Travaux d'Entretien Courant des Routes Nationales (Campagne 2021)</t>
  </si>
  <si>
    <t>Travaux d'Entretien de Routine de la RNP4 entre les PK 180+000 (Limite Ex-DIRTPI T/M) et PK 207+000 (BK N°207+000/Anjiajia)</t>
  </si>
  <si>
    <t>RAZAFIMANJATO A. Edith, Chef de Service Régional des Travaux Publics de Betsiboka, 
Tél : 034 01 127 15 / 034 13 910 45,                E-mail : edithrazafi16@gmail.com</t>
  </si>
  <si>
    <t>RNP4 : PK 180+000 (Limite Ex-DIRTPI T/M)</t>
  </si>
  <si>
    <t>PK 207+000 (BK N°207+000/Anjiajia)</t>
  </si>
  <si>
    <t>Mahatsinjo</t>
  </si>
  <si>
    <t>Toute la population du District de Maevatanana</t>
  </si>
  <si>
    <t>-</t>
  </si>
  <si>
    <t>01-DRATP/BET/PRMP/CP19/FR/2021</t>
  </si>
  <si>
    <t>18/03/2021</t>
  </si>
  <si>
    <t>VONONA</t>
  </si>
  <si>
    <t>Arrêt des travaux du 27-oct-21 au 09-nov-21 suite à la lettre n°766/21-FR/SE</t>
  </si>
  <si>
    <t>Travaux d'Entretien de Routine de la RNP4 entre les PK 207+000 (BK N°207+000/Anjiajia) et PK 235+000 (Entrée pont après BK N°235)</t>
  </si>
  <si>
    <t>PK 235+000 (Entrée pont après BK N°235)</t>
  </si>
  <si>
    <t>Andriba</t>
  </si>
  <si>
    <t>Travaux d'Entretien de Routine de la RNP4 entre les PK 235+000 (Entrée pont après BK N°235) et PK 261+000 (BK N°261/sortie Antsiafabositra)</t>
  </si>
  <si>
    <t>PK 261+000 (BK N°261/sortie Antsiafabositra)</t>
  </si>
  <si>
    <t>Antsiafabositra</t>
  </si>
  <si>
    <t>BODOVOANGY</t>
  </si>
  <si>
    <t>Travaux d'Entretien de Routine de la RNP4 entre les PK 293+000 (Andranobevava) et PK 334+000 (Ravinala)</t>
  </si>
  <si>
    <t>Début :  S : 17°7'19,84872''
           E : 46°48'33,73524'''
Fin :      S : 16°57'35,3''
              E : 46°55'26,7''</t>
  </si>
  <si>
    <t>PK 293+000 (Andranobevava)</t>
  </si>
  <si>
    <t>PK 334+000 (Ravinala)</t>
  </si>
  <si>
    <t>Beanana, Maevatanana et Maevatanana II</t>
  </si>
  <si>
    <t>KAMBANA</t>
  </si>
  <si>
    <t>Travaux d'Entretien de Routine de la RNP4 entre les PK 334+000 (Ravinala) et PK 369+000 (Borne kilométrique N°369)</t>
  </si>
  <si>
    <t>369+000 (Borne kilométrique N°369)</t>
  </si>
  <si>
    <t>Maevatanana II, Berivotra 5/5 et Ambalanjanakomby</t>
  </si>
  <si>
    <t>LES DEUX AMIS</t>
  </si>
  <si>
    <t>Travaux d'Entretien Améliorant et Spécialisé de la RNP4 entre les PK 311+000 (Antsakoamamy) et PK 317+000 (Borne kilométrique N°317)</t>
  </si>
  <si>
    <t xml:space="preserve">311+000 (Antsakoamamy) </t>
  </si>
  <si>
    <t>PK 317+000 (Borne kilométrique N°317)</t>
  </si>
  <si>
    <t>Travaux d'Entretien de Routine, Améliorant et Spécialisé de la RNT8c entre les PK 0+000 (Antabilao) et PK 6+000 (Antafia)</t>
  </si>
  <si>
    <t>PK 0+000 (Antabilao)</t>
  </si>
  <si>
    <t>PK 6+000 (Antafia)</t>
  </si>
  <si>
    <t>Maevatanana II</t>
  </si>
  <si>
    <t>MARRIO</t>
  </si>
  <si>
    <t>Travaux d'Entretien d'Entretien Améliorant de la RNT8c entre les PK 6+000 (Antafia) et PK 35+000 (Mahazoma)</t>
  </si>
  <si>
    <t>35+000 (Mahazoma)</t>
  </si>
  <si>
    <t>Bemokotra et Mahazoma</t>
  </si>
  <si>
    <t>S : 17°50'38,256'' / E : 47°1'29,946''</t>
  </si>
  <si>
    <t>S : 17°39'3,393'' / E : 46°58,4'4,6398''</t>
  </si>
  <si>
    <t>S : 17°28'24,325'' / E :  46°59'45,11256''</t>
  </si>
  <si>
    <t>S : 17°28'24,325'' / E : 46°59'45,11256''</t>
  </si>
  <si>
    <t>S : 17°17'50,4945'' / E : 46°57'12,9618''17</t>
  </si>
  <si>
    <t>S : 16°57'35,3''/ E : 46°55'26,7''</t>
  </si>
  <si>
    <t>S : 16°44'35,8'' / E : 47°03'20,6''</t>
  </si>
  <si>
    <t xml:space="preserve"> S : 16°59'30,03'' / E : 46°48'38,012''</t>
  </si>
  <si>
    <t>S : 16°57'01,02'' / E : 46°51'11,01''</t>
  </si>
  <si>
    <t>S : 17°0'40,76316'' / E : 46°48'21,394''</t>
  </si>
  <si>
    <t>S : 17°01'28,3'' / E : 46°45'34,4''</t>
  </si>
  <si>
    <t>S : 17°10'09,27'' / E : 46°34'05,22''</t>
  </si>
  <si>
    <t>TRAVAUX DE REHABILITATION DE LA ROUTE NATIONALE RN4 (CONTRAT CADRE) entre PK 10+000 au PK 20+000 et PK 180+000 au PK 403+000</t>
  </si>
  <si>
    <t>RAOLONARIVO Andry Antenaina, Chef de Service de Suivi et Contrôle des travaux, Tél : 034 02 452 73, E-mail : araolonarivo@gmail.com
RAZAFIMANJATO A. Edith, Chef de Service Régional des Travaux Publics de Betsiboka, 
Tél : 034 01 127 15 / 034 13 910 45, E-mail : edithrazafi16@gmail.com</t>
  </si>
  <si>
    <t>Km de route rehabilitée et/ou construite</t>
  </si>
  <si>
    <t>PK 10+000 (Talatamaty)
PK 180+000 (Limite Ex-DIRTPI T/M)</t>
  </si>
  <si>
    <t>PK 20+000 (Ambohidratrimo)
PK 403 (Tsarahonenana)</t>
  </si>
  <si>
    <t>Ambohidratrimo, Maevatanana Tsaratanana</t>
  </si>
  <si>
    <t>Talatamaty, Ambohidratrimo, Ankazobe, Mahatsinjo, Andriba, Antsiafabositra, Antanimbary, Beanana, Maevatanana II, Maevatanana, Berivotra 5/5, Ambalanjanakomby, Andranomamy, Ambondromamy</t>
  </si>
  <si>
    <t>Toute la population des Districts d'Ambohidratrimo et de Maevatanana</t>
  </si>
  <si>
    <t>022 MCC-TR/MATP/PRMP/TP-RPI.21 RELATIF AU CONTRAT CADRE N° 003 CCTR/MATP/PRMP/TP-RPI.21</t>
  </si>
  <si>
    <t>Suite aux retards dans les préparatifs de la descente sur terrain, la réunion préparatoire n'a eu lieu que le 07 septembre 2021 et l'implantation n'a eu lieu que le 08 septembre 2021. Le document d'exécution n'est parvenu à l'administration que le 07 octobre 2021 et a été approuvé par l'Ingénieur de Contrôle le 11 octobre 2021.</t>
  </si>
  <si>
    <t xml:space="preserve">Début PK 10+000 18°50'25.6''S   47°27'41.8''E ;
Début PK 180+000 17°40'29''S   46°59'06''E ; </t>
  </si>
  <si>
    <t>Fin PK 20+000 : 18°44'39.1''S   47°20'28.8''E
Fin PK 403+000 : 16°29'04''S   47°09'23''E</t>
  </si>
  <si>
    <t>Analamanga / Betsiboka</t>
  </si>
  <si>
    <t>02-DRATP/BET/PRMP/CP19/FR/2021</t>
  </si>
  <si>
    <t>03-DRATP/BET/PRMP/CP19/FR/2021</t>
  </si>
  <si>
    <t>04-DRATP/BET/PRMP/CP19/FR/2021</t>
  </si>
  <si>
    <t>05-DRATP/BET/PRMP/CP19/FR/2021</t>
  </si>
  <si>
    <t>06-DRATP/BET/PRMP/CP19/FR/2021</t>
  </si>
  <si>
    <t>07-DRATP/BET/PRMP/CP19/FR/2021</t>
  </si>
  <si>
    <t>08-DRATP/BET/PRMP/CP19/FR/2021</t>
  </si>
  <si>
    <t>CONVENTION N°39 TR/MATP/PRMP/TP-FR.20</t>
  </si>
  <si>
    <t>TRAVAUX D'ENTRETIEN COURANT DE LA ROUTE RELIANT LA COMMUNE RURALE MANANDRIANA ET LA COMMUNE RURALE VILIHAZO ,L=14 km</t>
  </si>
  <si>
    <t>Latitude: 18°81'05,2"S
longitude: 47°58'77.6"</t>
  </si>
  <si>
    <t>Latitude:18°81'02.1"S
longitude:47°66'55,3 E</t>
  </si>
  <si>
    <t>MANANDRINA
VILIHAZO</t>
  </si>
  <si>
    <t>ENTREPRISE FIO</t>
  </si>
  <si>
    <t>Ingénieur en Chef: SAMBISOLO Emile Joseph
Ingénieur de contrôle: ANDRIAMALALAVONJY Solomanoro
Ingenieur de surveillance:  RAVONINJATOVO Marc Rolando
Assistant de surveillance: RAKOTONAIVO Benjamina</t>
  </si>
  <si>
    <t>Travaux d'Entretien courant de la route reliant la commune rurale d'Ankadikely Ilafy et la commune rurale Fieferana (L=6,2 km)</t>
  </si>
  <si>
    <t>Latitude: 18,85427° S
longitude: 47,55381° E</t>
  </si>
  <si>
    <t>Latitude:18,84417°S
longitude:47,60433°E</t>
  </si>
  <si>
    <t>PK 6+200</t>
  </si>
  <si>
    <t>ANKADIKELY ILAFY
FIEFERANA</t>
  </si>
  <si>
    <t>ENTREPRISE MTS</t>
  </si>
  <si>
    <t>Ingénieur en Chef: SAMBISOLO Emile Joseph
Ingénieur en Chef Adjoint: RAKOTOVAO Marcellin
Ingénieur de contrôle: RAVONINJATOVO Marc Rolando
Ingenieur de surveillance: ANDRIANTSILAIZINA Erickson
Ingénieur de surveillance: RAZAFINDRIANILANA Hoby
Assistant de surveillance: RAKOTOMALALA Hary Manavotra
Assistant de surveillance: RAKOTONDRAMANANA Hery Ny Antra</t>
  </si>
  <si>
    <t>CONVENTION N°051TR/MATP/PRMP/TP-FR.20</t>
  </si>
  <si>
    <t>MARCHE SUBSEQUENT N°019-MCC/MATP/PRMP/TP-RPI,20 RELATIF AU CONTRAT CADRE N°01CC/MATP/PRMP/TP-RPI,20</t>
  </si>
  <si>
    <t>TRAVAUX DE REHABILITATION DE LA VOIE URBAINE DANS LES GRANDES VILLES REPARTIS EN SEPT LOTS (CONTRAT CADRE): LOT 1 :VILLE D'ANTANANARIVO
Axe: Ankadimbahoaka vers Ampasika: PK 0 au PK0+500</t>
  </si>
  <si>
    <t>latitude: S18°56'35''33"  longitude E47°31'22''62"</t>
  </si>
  <si>
    <t>latitude S18°56'43''48"  longitude E 47°31°8''87"</t>
  </si>
  <si>
    <t>PK0 Ankadimbahoaka</t>
  </si>
  <si>
    <t>PK0+500</t>
  </si>
  <si>
    <t>Antananarivo Renivohitra</t>
  </si>
  <si>
    <t>ENTREPRISE ISO CONSTRUCTION</t>
  </si>
  <si>
    <t>Ingénieur en Chef: ANDRIAMALALAVONJY Solomanoro
Ingénieur de contrôle: RAVONINJATOVO Marc Rolando
Ingenieur de surveillance: ANDRIANTSILAIZINA Erickson
Ingénieur de surveillance: RAZAFITSIALONINA Andry Tahiry
Assistant de surveillance: ZAFINDRAZAKA Todisoa Tsiky
Assistant de surveillance: RAKOTOMANANA José</t>
  </si>
  <si>
    <t>Latitude 18°57'7,08"S et longitude 47°35'59,81"E</t>
  </si>
  <si>
    <t>Latitude 19°0'34,06"S et Longitude 47°40'2,04 E</t>
  </si>
  <si>
    <t>S 18,84417 ;
           E 47,60433</t>
  </si>
  <si>
    <t>S 18,86322
       E 47,66992</t>
  </si>
  <si>
    <t>1/Ordre de service de mise en demeure  N°006-DRATP/SRTP/AGA/TP-FR 21 du 16 mars 2021 prescrivant instruction à l'exécution des travaux;dernier visite  le 11 mai reserve non leve OS non respecté
2/Ordre de service de mise en demeure N°007-DRATP/SRTP/AGA/TP-FR 21 prescrivant instruction à l'exécution des travaux, Travaux toujours en cours
3/visite du 16 juillet 2021 : pas de personnel deployé sur chantier</t>
  </si>
  <si>
    <t>Periode de garantie ; RP : 07/01/2021
Dossiers de paiement transmis au Fonds Routier à hauteur de 100%
En attente de paiement
En cours d'audit par le Fonds Routier</t>
  </si>
  <si>
    <t>Periode de garantie ; RP : 05/01/2021
Dossiers de paiement transmis au Fonds Routier à hauteur de 100%
En attente de paiement
En cours d'audit par le Fonds Routier</t>
  </si>
  <si>
    <t>Periode de garantie ; RP : 21/01/2021
Dossiers de paiement transmis au trésor à hauteur de 100%</t>
  </si>
  <si>
    <t>S 18°48'04,8" / E 47°28'22,5"</t>
  </si>
  <si>
    <t xml:space="preserve"> S 18°47'13,1"
        E 47°27'58,1"</t>
  </si>
  <si>
    <t>Ivato</t>
  </si>
  <si>
    <t>N° 066TR/MAHTP/PRMP/TP-RPI-19</t>
  </si>
  <si>
    <t>contrat résilié</t>
  </si>
  <si>
    <t>Commune Urbaine d'Antananarivo</t>
  </si>
  <si>
    <t>18°11'47.17"S/47°2'31.91"E</t>
  </si>
  <si>
    <t>25+000</t>
  </si>
  <si>
    <t>26+000</t>
  </si>
  <si>
    <t>TALATA-ANGAVO</t>
  </si>
  <si>
    <t>1/En attente coulage de béton</t>
  </si>
  <si>
    <t>ECORA/CHECC</t>
  </si>
  <si>
    <t>Periode de garantie; RP : 05/11/2021</t>
  </si>
  <si>
    <t>TRAVAUX DE REHABILITATION DE LA VOIE URBAINE DANS LES GRANDES VILLES REPARTIS EN SEPT LOTS (Contrat cadre) : LOT 01: Ville d'Antananarivo 
Axe: PK 1+100 (STATION JOVENA ANDRONDRAKELY ) au Pk 2+900 (Station Shell Rond Point By-pass ) en intevenant sur les chaussées</t>
  </si>
  <si>
    <t>Ingénieur en Chef: SAMBISOLO Emile Joseph
Ingénieur Chargé de contrôle : RAZAFITSIALONINA Andry Tahiry,Ing TP
Ingénieur Chargé de surveillance: RAVONINJATOVO Marc Rolando, SRTP Analamanga;
Assistant de surveillance: RASOANAIVO Lalaina Hyacinthe, Technicien des TP</t>
  </si>
  <si>
    <t>S 18°56,95"-E 47°32'10,93"</t>
  </si>
  <si>
    <t>S 18°57'9,79" E 47°32'46,03"</t>
  </si>
  <si>
    <t>PK 1+100</t>
  </si>
  <si>
    <t>PK 2+900</t>
  </si>
  <si>
    <t>MARCHE SUBSEQUENT N°023-MCC/MATP/PRMP/TP-RPI.20 RELATIF AU CONTRAT CADRE N°01 CC/MATP/PRMP/TP-RPI.20</t>
  </si>
  <si>
    <t>ISO CONSTRUCTION</t>
  </si>
  <si>
    <t>Periode de garantie ; RP : 31/03/2021</t>
  </si>
  <si>
    <t>MARCHE SUBSEQUENT N°016-MCC/MATP/PRMP/TP-RPI.20 RELATIF AU CONTRAT CADRE N°01 CC/MATP/PRMP/TP-RPI.</t>
  </si>
  <si>
    <t>Travaux de réhabilitation de la voie urbaine dans les grandes villes repartis en sept lots (CONTRAT CADRE): LOT 01: VILLE D'ANTANANARIVO</t>
  </si>
  <si>
    <t>S18°55'36,4"
E 47°33'39,3"</t>
  </si>
  <si>
    <t>S 18°55'16,8"-
E 47°32'25,6</t>
  </si>
  <si>
    <t>Periode de garantie ; RP : 01/04/2021</t>
  </si>
  <si>
    <t>Ingénieur en Chef: RAHARISON Solonirina Elie
Ingénieur Chargé de contrôle: RAVONINJATOVO Marc Rolando, Chef SRTP Analamanga;
Ingénieur Chargé de surveillance: ANDRIANTSILAIZINA Erickson, Ingénieur TP SRTP Analamanga;
Assistant de surveillance: RAKOTOMANANA Jose</t>
  </si>
  <si>
    <t>CONVENTION N° 122-TR/MATP/PRMP/TP-FR.20</t>
  </si>
  <si>
    <t>Travaux d'Entretien de Routes à Anjozorobe</t>
  </si>
  <si>
    <t>Ingénieur en chef: SAMBISOLO Emile Joseph:
Ingénieur Chargé de contrôle: RAVONINJATOVO Marc Rolando
Ingénieur Chargé de surveillance: RAZAFINJATOVO Fetra Lalaina,  ANDRIANTSILAIZINA Erickson:
Assistant de surveillance: RAKOTONAIVO Andrianarijao Benjamina</t>
  </si>
  <si>
    <t>S 18,41223 ;E 47,88167</t>
  </si>
  <si>
    <t>S 18,40325; E 47,87869</t>
  </si>
  <si>
    <t>ANJOZOROBE</t>
  </si>
  <si>
    <t>Commune Urbaine d'Anjozorobe</t>
  </si>
  <si>
    <t>Periode de garantie ; RP : 04/06/2021
1/audit par le Fonds Routier le 01 juin 2021</t>
  </si>
  <si>
    <t>Travaux de rehabilitation de la voie urbaine dans les grandes villes repartis en sept lts (contrat cadre) Lot 1 : VILLE D'ANTANANARIVO</t>
  </si>
  <si>
    <t xml:space="preserve">Ingénieur en Chef: ANDRIAMALALAVONJY Solomanoro;
Ingénieur Chargé de contrôle: RAVONINJATOVO Marc Rolando;
Ingénieur Chargé de surveillance: ANDRIANTSILAIZINA Erickson
Assistant de surveillance: RAKOTONAIVO Benjamina </t>
  </si>
  <si>
    <t>latitude  18°55'8,57''S  Longitude  47°31'41,14''E</t>
  </si>
  <si>
    <t>Latitude  18°56'7,91''S  Longitude  47°31'43,10''E</t>
  </si>
  <si>
    <t>MARCHE SUBSEQUENT N°01-MCC/MATP/PRMP/TP-RPI,20 RELATIF AU CONTRAT CADRE N°01 CC/MATP/PRMP/TP-RPI,20</t>
  </si>
  <si>
    <t>Periode de garantie ; RP : 30/06/2021</t>
  </si>
  <si>
    <t xml:space="preserve">TRAVAUX DE REPARATION DE LA ROUTE RNP2 REPARTI EN TROIS LOTS:
LOT 2: ENTRE PK203+000 ET 250+000; </t>
  </si>
  <si>
    <t>CONVETION N° 020-TR/MATP/PRMP/TP-RPI.20</t>
  </si>
  <si>
    <t>Ingénieur en Chef: RAKOTOVAO Andriatiana Marcellin
Ingénieur de contrôle:TABERA Hanitra Sarinety
Ingenieur de surveillance: RALEFA Yvon Alexandre
Ingénieur de surveillance: RABEZAHARIMANGA Livahasina Sitraka
Assistant de surveillance:RAKOTOMALALA Hary Manavotra
Assistant de surveillance: RASOANAIVO Lalaina Hyacinthe</t>
  </si>
  <si>
    <t xml:space="preserve"> latitude S18,958043S  longitude 48,828907E</t>
  </si>
  <si>
    <t xml:space="preserve"> latitude 18,821869S longitude 49?076158E</t>
  </si>
  <si>
    <t>Brickaville</t>
  </si>
  <si>
    <t>ENTREPRISE MINO
RAMINOSON Lantonirina Franck Aimé</t>
  </si>
  <si>
    <t>Periode de garantie ; RP : 22/04/2021</t>
  </si>
  <si>
    <t>TRAVAUX DE REPARATION DE LA ROUTE RNP2 REPARTI EN TROIS LOTS:
LOT 1: ENTRE PK6+000 ET 30+000; ENTRE 68+000 ET 115+000</t>
  </si>
  <si>
    <t>CONVETION N° 019-TR/MATP/PRMP/TP-RPI.20</t>
  </si>
  <si>
    <t xml:space="preserve">Section 1:
latitude S18,895212  longitude E47,564567
Section 2:
latitude S18,924121  longitude E47,930997
</t>
  </si>
  <si>
    <t>Section 1:
latitude S18,908485  longitude E 47,704992
Section 2:
latitude S18,960355  longitude E 48,293795</t>
  </si>
  <si>
    <t>Analamanga / Alaotra Mangoro</t>
  </si>
  <si>
    <t>Periode de garantie ; RP : 21/04/2021</t>
  </si>
  <si>
    <t>TRAVAUX D'ENTRETIEN DE LA ROUTE DE L'HOPITAL ITAOSY</t>
  </si>
  <si>
    <t>CONVENTION N°128 TR-MATP/PRMP/TP-FR.20</t>
  </si>
  <si>
    <t>Ingénieur en Chef: RAKOTOARISOA Jean Hugues
Ingénieur de contrôle: RAVONINJATOVO Marc Rolando
Ingenieur de surveillance: ANDRIANTSILAIZINA Erickson
Ingénieur de surveillance: RAZAFINJATOVO Jean Fetra Lalaina
Assistant de surveillance:RAKOTONDRAZAKA Fanomezantsoa Manoela
Assistant de surveillance: RAKOTOMANANA José</t>
  </si>
  <si>
    <t>Section 1:
PK 6+000
Section 2:
PK 68+000</t>
  </si>
  <si>
    <t>Section 1:
PK 30+000
Section 2:
PK 115+000</t>
  </si>
  <si>
    <t>Antananarivo / Manjakandriana / Moramanga</t>
  </si>
  <si>
    <t>latitude S18°92'76.0"  longitude E47°47'29.6"</t>
  </si>
  <si>
    <t>latitude S18°92'45.4"  longitude E 47°46'15.6"</t>
  </si>
  <si>
    <t>Antananarivo Atsimondrano</t>
  </si>
  <si>
    <t>Itaosy</t>
  </si>
  <si>
    <t>TOMODACHI ENTREPRISE</t>
  </si>
  <si>
    <t>Periode de garantie ; RP : 21/05/2021</t>
  </si>
  <si>
    <t>LOT 3: TRAVAUX D'ENTRETIEN DE LA ROUTE RIP8 RELIANT AMPITATAFIKA (PK 7+800 DE LA RNS1) VERS  ALATSINAINY AMBAZAHA DANS LA COMMUNE RURALE D'AMPITATAFIKA, REGION ANALAMANGA, L=5,5 KM</t>
  </si>
  <si>
    <t>Ingénieur en Chef: SAMBISOLO Emile Joseph
Ingénieur de contrôle: RAVONINJATOVO Marc Rolando
Ingenieur de surveillance: ANDRIANTSILAIZINA Erickson
Ingénieur de surveillance:ZAFITSIALONINA Andry Tahiry
Assistant de surveillance: RASOANAIVO Lalaina Hyancinthe
Assistant de surveillance: RAKOTONDRAMANANA Hery Ny Antra</t>
  </si>
  <si>
    <t>latitude S18°93'72.6"  longitude E47°47'83.1"</t>
  </si>
  <si>
    <t>latitude S18°96'54.7"  longitude E 47°46'01.1"</t>
  </si>
  <si>
    <t>Ampitatafika</t>
  </si>
  <si>
    <t>CONVENTION N°063 TR/MATP/PRMP/TP-FR.20</t>
  </si>
  <si>
    <t>ATELIER SPECIAL DE CONSTRUCTION "A.S.C"</t>
  </si>
  <si>
    <t>Periode de garantie ; RP : 20/04/2021
audit par le fonds Routier le 03 juin 2021</t>
  </si>
  <si>
    <t>7+800</t>
  </si>
  <si>
    <t>LOT 2: TRAVAUX D'ENTRETIEN DE LA ROUTE RIP8 RELIANT ALATSINAINY AMBAZAHA VERS ANDROHIBE ANTSAHADINTA DANS LA COMMUNE RURALE D'ALATSINAINY AMBAZAHA, REGION ANALAMANGA, L=1,9 KM</t>
  </si>
  <si>
    <t>Latitude S18°97'28.8"  longitude E47°45'81.3"</t>
  </si>
  <si>
    <t>latitude S18°98'44.4"  longitude E 47°46'25.0"</t>
  </si>
  <si>
    <t>CONVENTION N°062 TR/MATP/PRMP/TP-FR.20</t>
  </si>
  <si>
    <t>ALATSINAINY AMBAZAHA</t>
  </si>
  <si>
    <t>Periode de garantie ; RP : 11/08/2021
audit par le fonds Routier le 03 juin 2021</t>
  </si>
  <si>
    <t>LOT 1: TRAVAUX D'ENTRETIEN DE LA ROUTE RIP8 RELIANT ANDROHIBE ANTSAHADINTA VERS AMPILANONANA ANTSAHADINTA DANS LA COMMUNE RURALE D'ANDROHIBE ATSAHADINTA, REGION ANALAMANGA, L=3,4 KM</t>
  </si>
  <si>
    <t>CONVENTION N°061 TR-MATP/PRMP/TP-FR.20</t>
  </si>
  <si>
    <t>Latitude S18°98'44.4"  longitude E47°46'25.0"</t>
  </si>
  <si>
    <t>Latitude S19°01'00.2"  longitude E 47°46'47.0"</t>
  </si>
  <si>
    <t>PK 7+400</t>
  </si>
  <si>
    <t>pk 10+800</t>
  </si>
  <si>
    <t>ANDROHIBE ATSAHADINTA</t>
  </si>
  <si>
    <t>ENTREPRISE MAHAVANONTSOA</t>
  </si>
  <si>
    <t>TRAVAUX DE REPARATION DE LA DIGUE D'ANDRIAMPAMAKY- AMBOHITRONY, DANS LE DISTRICT DE MANJAKANDRINA, REGION ANALAMANGA</t>
  </si>
  <si>
    <t>latitude S18°44'18.06"  longitude E47°46'17.36"</t>
  </si>
  <si>
    <t>latitude S18°44'51.40"  longitude E 47°46'6.67"</t>
  </si>
  <si>
    <t>MANJAKANDRINA</t>
  </si>
  <si>
    <t>ANDRIAMPAMAKY- AMBOHITRONY</t>
  </si>
  <si>
    <t>CONVENTION N°091 TR-MATP/PRMP/TP-RPI.20</t>
  </si>
  <si>
    <t>RAKOTONIAINA Jimmy Claudio
ENTREPRISE JCR</t>
  </si>
  <si>
    <t>Periode de garantie ; RP : 26/03/2021</t>
  </si>
  <si>
    <t>CONVENTION N°083 TR/MATP/PRMP/TP-FR.20</t>
  </si>
  <si>
    <t>TRAVAUX DE PAVAGE DE LA ROUTE RNP2 AMBOHIMANGAKELY- BETSIZARAINA- AMBOHIMALALA</t>
  </si>
  <si>
    <t>Ingénieur en Chef: RAKOTOARISOA Jean Hugues
Ingénieur de contrôle: RAVONINJATOVO Marc Rolando
Ingenieur de surveillance: ANDRIANTSILAIZINA Erickson
Ingénieur de surveillance: RAHARISON Solonirina Elie
Assistant de surveillance: ZAFIMAHATRATRA Ignace Patrick</t>
  </si>
  <si>
    <t>Ingénieur en Chef: SAMBISOLO Emile Joseph
Ingénieur de contrôle: RAVONINJATOVO Marc Rolando
Ingenieur de surveillance: ANDRIANTSILAIZINA Erickson
Ingénieur de surveillance: RAKOTONDRAVELO Maminiaina 
Assistant de surveillance: ZAFIMAHATRATRA Ignace Patrick</t>
  </si>
  <si>
    <t>latitude S18°54'0.666"  longitude E47°35'48.606"</t>
  </si>
  <si>
    <t>latitude S18°54'37.446"  longitude E 47°34'23.94"</t>
  </si>
  <si>
    <t>Antananarivo Avaradrano</t>
  </si>
  <si>
    <t>AMBOHIMANGAKELY- BETSIZARAINA- AMBOHIMALALA</t>
  </si>
  <si>
    <t>RANDRIMIFIDIMANANA LAZA
SOCIETE PACOM CONSTRUCTION</t>
  </si>
  <si>
    <t>Periode de garantie ; RP : 30/03/2021</t>
  </si>
  <si>
    <t>TRAVAUX D'ENTRETIEN DE ROUTE RELIANT LA RNS3- AMBOHITROLOMAHITSY</t>
  </si>
  <si>
    <t>CONVENTION N°059 TR/MATP/PRMP/TP-FR.20</t>
  </si>
  <si>
    <t>Ingénieur en Chef: RAKOTOARISOA Jean Hugues
Ingénieur de contrôle: RAVONINJATOVO Marc Rolando
Ingenieur de surveillance: ANDRIANTSILAIZINA Erickson
Ingénieur de surveillance: RAZAFINJATOVO Jean Fetra Lalaina
Assistant de surveillance: ANDRIARISOA Antsa Ny Aina
Assistant de surveillance: RAKOTOMANANA José</t>
  </si>
  <si>
    <t>latitude S18°74'88.6"  longitude E47°64'86.8"</t>
  </si>
  <si>
    <t>latitude S18°78'61.9"  longitude E 47°67'49.0"</t>
  </si>
  <si>
    <t>PK  6+425</t>
  </si>
  <si>
    <t>AMBOHITROLOMAHITSY</t>
  </si>
  <si>
    <t>ENTREPRISE ECORA</t>
  </si>
  <si>
    <t>Periode de garantie ; RP : 15/04/2021
audit par le fonds Routier le 01 juin 2021</t>
  </si>
  <si>
    <t>TRAVAUX DE REPARATION DE LA ROUTE RELIANT SAMBAINA- ANKADIMANGA DANS LE DISTRICT DE MANJAKANDRINA, REGION ANALAMANGA</t>
  </si>
  <si>
    <t>CONVETION N° 095-MATP/PRMP/TP-RPI.20</t>
  </si>
  <si>
    <t>latitude S18°53'30.98"  longitude E47°47'4.96"</t>
  </si>
  <si>
    <t>latitude S18°55'31.06"  longitude E 47°46'39.33"</t>
  </si>
  <si>
    <t xml:space="preserve">SAMBAINA- ANKADIMANGA </t>
  </si>
  <si>
    <t>ENTREPRISE RIN'S</t>
  </si>
  <si>
    <t>Periode de garantie ; RP : 18/02/2021</t>
  </si>
  <si>
    <t>Ingénieur en Chef: SAMBISOLO Emile Joseph
Ingénieur de contrôle: RAVONINJATOVO Marc Rolando
Ingenieur de surveillance: ANDRIANTSILAIZINA Erickson
Ingénieur de surveillance: RALEFA Yvon Alexandre
Assistant de surveillance: ZAFIMAHATRATRA Ignace Patrick
Assistant de surveillance: RAKOTOMANANA José</t>
  </si>
  <si>
    <t>TRAVAUX DE REHABILITATION DE LA VOIE URBAINE DANS LES GRANDES VILLES REPARTIS EN SEPT LOTS (CONTRAT CADRE): LOT 1 :VILLE D'ANTANANARIVO
Axe: Ankadimbahoaka vers Amapsika: PK 0+500 au PK0+930</t>
  </si>
  <si>
    <t>TRAVAUX DE REHABILITATION DE LA VOIE URBAINE DANS LES GRANDES VILLES REPARTIS EN SEPT LOTS (CONTRAT CADRE): LOT 1 :VILLE D'ANTANANARIVO
Axe: Ankadimbahoaka vers Amapsika: PK0+930 (station Shell) au PK 3 (Anosizato)</t>
  </si>
  <si>
    <t xml:space="preserve"> PK 0+500</t>
  </si>
  <si>
    <t>PK 0+930 (shell)</t>
  </si>
  <si>
    <t>PK 3 (Anosizato)</t>
  </si>
  <si>
    <t>PK 0+930 (station shell)</t>
  </si>
  <si>
    <t>MARCHE SUBSEQUENT N°020-MCC/MATP/PRMP/TP-RPI,20 RELATIF AU CONTRAT CADRE N°01CC/MATP/PRMP/TP-RPI,20</t>
  </si>
  <si>
    <t>MARCHE SUBSEQUENT N°021-MCC/MATP/PRMP/TP-RPI,20 RELATIF AU CONTRAT CADRE N°01CC/MATP/PRMP/TP-RPI.20</t>
  </si>
  <si>
    <t>latitude S18°56'43''48"  longitude E47°31'8''87"</t>
  </si>
  <si>
    <t>latitude S18°56'47''08"  longitude E 47°30°56''02"</t>
  </si>
  <si>
    <t>latitude S18°56'47''08"  longitude E47°30'56''02"</t>
  </si>
  <si>
    <t>latitude S18°56'15''61"  longitude E 47°29'58''45"</t>
  </si>
  <si>
    <t xml:space="preserve">Periode de garantie ; RP : 21/02/2021
Dossiers de paiement transmis au trésor à hauteur de 100%
</t>
  </si>
  <si>
    <t xml:space="preserve">Periode de garantie ; RP : 21/01/2021
Dossiers de paiement transmis au trésor à hauteur de 100%
</t>
  </si>
  <si>
    <t>DAU / DRTP BETSIBOKA</t>
  </si>
  <si>
    <t>CR Anosivelo, CR Tsararafa, CU Farafangana</t>
  </si>
  <si>
    <t>Populations de la régions, des districts et communes concernées</t>
  </si>
  <si>
    <t>PK185+595 </t>
  </si>
  <si>
    <t>PK206+700</t>
  </si>
  <si>
    <t>Avenant n°1 en cours de préparation au niveau de la CEP/PACFC et du Consultant</t>
  </si>
  <si>
    <t>débroussaillage = 49,25 km
décapage = 32 km
reprofilage = 31 km
remblai = 20,25 km</t>
  </si>
  <si>
    <t>décaoage ) 56 km
remblai = 47 km
fondation = 18 km
couche de base = 3 km</t>
  </si>
  <si>
    <t>Reception technique  le 18/11/2021</t>
  </si>
  <si>
    <t>Marché n° 157 -MTPI/ARM/2018 : Décompte N°9 envoyer auprès de la DDP, le 27 Août 2021. En attente du retour de la DDP. Emission de la lettre de confirmation du personnel clé de la MDC ce 27 Octobre 2021. OS de commencer la phase 3 le 11 Novembre 2021. Confirmation du personnel clé prévue pendant la réunion complémentaire le vendredi 19 Novembre 2021</t>
  </si>
  <si>
    <t>Indemnisation plateforme Ankililoaka en cours. (Tracé corrigé d'où procédure à reprendre)                  
Un couriel a été adressé à RENALA demandant la situation</t>
  </si>
  <si>
    <t>RATSIMBA Andrianjatovo Andry
a.ratsimba@agenceroutiere.mg
034-30-384-45</t>
  </si>
  <si>
    <t>Chantier en retard
Voirie urbaine : réalisation estimée à 10,10 %, travaux de bordures et d'accotement
Pont Ranozaza : prestations estimées réalisées à 12,57 %, Pieux, Dalots et terrassements pour l'accès au pont</t>
  </si>
  <si>
    <t>RD effectué prononcée le 05 Juillet 2021</t>
  </si>
  <si>
    <t>MARCHE SUBSEQUANT N°030MCC-TR/MATP/PRMP/TP-RPI.21</t>
  </si>
  <si>
    <t>MARCHE SUBSEQUANT N°021MCC-TR/MATP/PRMP/TP-RPI.21</t>
  </si>
  <si>
    <t>Pour requête de financement</t>
  </si>
  <si>
    <t>20% d'avancement par rapport aux procedures de passation (source DRHTP Androy)</t>
  </si>
  <si>
    <t>PK 250+000 (entré pont Brick- ville)</t>
  </si>
  <si>
    <t>PK 352+729</t>
  </si>
  <si>
    <t>RNS10 : PK 264+000 (Tranoroa)       
RNS13 : PK 223+000 (Manakoliva)</t>
  </si>
  <si>
    <t>RNS10 : PK 434+000 (Ambovombe)
 RNS13 :PK 381+000 (Ambovombe)</t>
  </si>
  <si>
    <t>17°45'56.98"S / 47°59'23.29"E</t>
  </si>
  <si>
    <t>PK 23+600</t>
  </si>
  <si>
    <t xml:space="preserve">Longitude : 18°94’70.62S   Latitude : 48°23’02.27E
</t>
  </si>
  <si>
    <t>Longitude : 19°17’54.54S   Latitude : 48°12’59.85E</t>
  </si>
  <si>
    <t>50+0000</t>
  </si>
  <si>
    <t>270</t>
  </si>
  <si>
    <t>Travaux d’urgence de réparation de l’ouvrage sur la RNS 43 au PK 41+800</t>
  </si>
  <si>
    <t>Travaux d’urgence de réparation de l’ouvrage sur la RNS 1 au PK 91+950</t>
  </si>
  <si>
    <t>0+100</t>
  </si>
  <si>
    <t>Ambohidanerana</t>
  </si>
  <si>
    <t>Miarinarivo II</t>
  </si>
  <si>
    <t>PRIORITES MTP 2021 / Implantation des travaux / Conservation des patrimoine routier</t>
  </si>
  <si>
    <t>PRIORITES MTP 2021 / En cours de passation</t>
  </si>
  <si>
    <t>PACT: RANDRIAMILANTO Jean Frédéric
MTP: thierry RATIARISOA</t>
  </si>
  <si>
    <t>Kilomètre de routes réhabilitées</t>
  </si>
  <si>
    <t>Marovoay (x: 209498,41; y:7921628,22; ZTn: 909,10)</t>
  </si>
  <si>
    <t>Amboasary (18° 26' 48.07" Sud, 48° 15' 47.51" Est)</t>
  </si>
  <si>
    <t>Gestion, contrôle et surveillance des travaux d’aménagement et de bitumage de la RN 44  (PK20+000 – PK 60+000)</t>
  </si>
  <si>
    <t>07/SFQC/DGTP-PACT/19</t>
  </si>
  <si>
    <t>Du 22 Juillet 2019 au 14 Janvier 2020</t>
  </si>
  <si>
    <t>Groupement ADS</t>
  </si>
  <si>
    <t>Photos:
1- Engazonnement au PK 43+800
2- Réunion de mise au point avec l’équipe Madarails pour la mise en oeuvre effective de deux passages à niveau.</t>
  </si>
  <si>
    <t xml:space="preserve">Travaux de bitumage de 35 km de la RN12A  entre Somisika et  Masianaka </t>
  </si>
  <si>
    <t>Contrôle et surveillance : TRAVAUX D’AMENAGEMENT ET DE BITUMAGE DE LA RN44 ENTRE AMBOASARY ET VOHIDIALA DU PK 60+000 AU PK 133+001</t>
  </si>
  <si>
    <t>Travaux de construction du pont de Manambondro</t>
  </si>
  <si>
    <t>Contrôle et surveillance : Travaux de bitumage de 35 km de la RN12A  entre Somisika et  Masihanaka  et Travaux de construction du pont de Manambondro</t>
  </si>
  <si>
    <t>IDA/BANQUE MONDIALE – P166526</t>
  </si>
  <si>
    <t>IDA/BANQUE MONDIALE – P166527</t>
  </si>
  <si>
    <t>IDA/BANQUE MONDIALE – P166528</t>
  </si>
  <si>
    <t>PACT: RANDRIAMILANTO Jean Frédéric
MTP: Rakotovao Andriatiana Marcellin'</t>
  </si>
  <si>
    <t xml:space="preserve"> nouveaux ponts construits (travées supérieures à 20 mètres) </t>
  </si>
  <si>
    <t>Kilomètre de routes réhabilitées
nouveaux ponts construits</t>
  </si>
  <si>
    <t>Manambondro (X= 759731.065 ; Y= 7364021.566)</t>
  </si>
  <si>
    <t>Vohidiala
(17° 53' 7.95" Sud, 48° 15' 17.97" Est)</t>
  </si>
  <si>
    <t>Somisika(X= 757994.294; Y= 7356762.456)</t>
  </si>
  <si>
    <t>Ambatondrazaka</t>
  </si>
  <si>
    <t>Atsimo Antsinanana</t>
  </si>
  <si>
    <t>Vangaindrano</t>
  </si>
  <si>
    <t>Masianaka et Manambondro</t>
  </si>
  <si>
    <t>Manambondro</t>
  </si>
  <si>
    <t>Non disponible</t>
  </si>
  <si>
    <t>06/SFQC/PACT/2020</t>
  </si>
  <si>
    <t>Non Disponible</t>
  </si>
  <si>
    <t>Du 30 Décembre 2019  au 09 Décembre 2020</t>
  </si>
  <si>
    <t>Du 10 Mai 2021 jusqu'à present</t>
  </si>
  <si>
    <t>Du 30 Janvier 2021 jusqu'à present</t>
  </si>
  <si>
    <t>Photos:
1- Mise en oeuvre remblai d’ouvrage;
2-Carrière au PK 105 : Produits rocheux).</t>
  </si>
  <si>
    <t xml:space="preserve">Evaluation des offres en cours
</t>
  </si>
  <si>
    <t>Evaluation des offres en cours</t>
  </si>
  <si>
    <t>Passation de marché en cours</t>
  </si>
  <si>
    <t>PACT / DIRECTION GENERALE DES TRAVAUX PUBLICS (DGTP)</t>
  </si>
  <si>
    <t>TRAVAUX DE BITUMAGE DE LA ROUTE NATIONALE 44 RELIANT 
MAROVOAY AMBOASARY (PK 20 A PK 60) ET SON AVENANT</t>
  </si>
  <si>
    <t>- Avancement cumulé Physique : 99,5%
- Série 00 : INSTALLATION DE CHANTIER ET ÉTUDES: 70.00%
- Série 01 : TRAVAUX PRÉPARATOIRES, DE FINITION ET DIVERS: 97%
- Série 02 : TERRASSEMENT: 99,50%
- Série 03 : ASSAINISSEMENT: 99.00% 
- Série 04 : CHAUSSÉE: 99,8%
- Série 05 : OUVRAGES (Dalot cadres de dimension supérieure à 200x200, radier et ouvrages de soutènements, etc...): 98%
- Série 06 : SIGNALISATION ET ÉQUIPEMENT:90%
- Série 07 : MESURES ENVIRONNEMENTALES: 20.00%</t>
  </si>
  <si>
    <t xml:space="preserve">ANO BADEA: 9/09/2021
ANO FSD: 21/10/2021
Duplication de marché en cours
18/11/2021 : Coup de pelle pour démarrage des travaux connexes à Ambatondradama 
En attente de transfert de fond effectif du MTP pour commencer les travaux, pour lancer l'OS
DAE envoyé en août 2021, Déposé à la présidence le 24/08/2021
</t>
  </si>
  <si>
    <t>SINOHYDRO</t>
  </si>
  <si>
    <t>252/AR/RN5/PRMP/UGPM.2021</t>
  </si>
  <si>
    <t>- Fond pour la libération d'emprise disponible à l'AR suite à l'accord du MEF pour la réutilisation du fond seuelement pour le PRI
- PRI en cours pour la plateforme d'Ankililoaka
- Problème d'acquisition de terrain pour la station de pesage
-  Arrêté de commodo in commodo envoyé au Ministère signé et envoyé à la PRIMATURE pour demande de Numero le 26/10/21 - Suivi 
-Attente signature DUP, qui est  envoyée au Ministère des Travaux Publics le 01/10/21 - Suivi
- Arrêté ministériels sur les prix référentiels à appliquer, déjà signé par le MTP mais il y a eu des remarques de la MEF (suivant courrier du 22/11/21) - Modifications en cours et à envoyer au MTP pour resignature
- PAPs recensés suivant le nouveau tracé, liste actualisée et réunion CAE prévue fin Novembre
-Libération emprise VU en cours, pont Ranozaza libérée</t>
  </si>
  <si>
    <t>Chantier en retard
Avancement physique des travaux : 11,39 %
Voirie urbaine : réalisation estimée à 12,14 % (il s'agit des travaux de bordures et d'accotement)
Pont Ranozaza : prestations estimées réalisées à 13,45 % (des Pieux, Dalots et des terrassements relatifs aux accès du pont ainsi que des gabion pour protection de talus)</t>
  </si>
  <si>
    <t>Il est à noter que suivant l’OS N°02/2021/DUEM notifiant le crédit pour compléter la mise en œuvre de la chaussée en bicouche jusqu’au PK71+060 (dalot), l’entreprise SARA a demandé une prolongation de délai jusqu’au 20 décembre 2021 (date prévue pour la réception provisoire des travaux).
Prochaine visite et réunion mensuelle le 25/11/2021
Visite de réception technique le 17/11/2021
Délai pour lever les reserves de la réception technique : 15 jours</t>
  </si>
  <si>
    <t>Réception  définitive prononcée le 30/09/2021
Lévée des reserves de la réception définitve le 14/10/2021</t>
  </si>
  <si>
    <t>Notification avenant n°3 le 11/10/21                     Démobilisation équipe technique le 30/11/21                                 Fin des prestations travaux 25/12/21</t>
  </si>
  <si>
    <t>prestations terminées</t>
  </si>
  <si>
    <t>Rédaction avenant n°1 et demande d'ANO pour prise en compte de la commminucation des projets Mobilité et Padarne - rejeté par AFD --Vérification DP 1- envoyé à la DDP - Point de presse pour l'inauguration du 24 juin - préparation de l'inauguration - point de presse le 27 juillet pour le projet Padarne et le 4 août pour sensibilisation des PAP's à l'article 46 Préparation campagne de sensibilisation contre le vandalisme causerie prévue le 23 août  - Demande ANOnouvelle version avenant n°1 le 6 octobre-DP02 vérifié- Point de presse comité de pilotage projet Padarne le 8 novembre - Nouvelles affiches en cours de finalisation</t>
  </si>
  <si>
    <t xml:space="preserve"> • L’avancement des travaux est :
Rocade : 100 % levée des réserves en cours
Panneaux supplémentaires – en cours de pose
Marais Masay : 99% 
Travaux réalisés pendant la semaine sont :
• Visite de pré-réception : faire levée des réserves
Voie 1 ENTRE LE CARREFOUR D’AMBATOBE ET ANALAMAHITSY : 99% 
tandis que l’avancement hebdomadaire est de 0%.
Travaux réalisés pendant la semaine sont :
• Suite signalisation horizontale reste passage piéton
Voie 2  ENTRE LE CARREFOUR DE NANISANA ET AMPASAMPITO : 98% 
tandis que l’avancement hebdomadaire est de 03%.
Travaux réalisés pendant la semaine sont :
• Suite nettoyage caniveau
• Suite signalisation horizontale
• Reste plantation arbres
Voie 3 ENTRE LE CARREFOUR VERS AMBATOBE ET ANALAMAHITSY (RN3) : 95% 
tandis que l’avancement hebdomadaire est de 15%.
Travaux réalisés pendant la semaine sont :
• Fin trottoir
• Début signalisation horizontale
• Reste nettoyage
- Fin des travaux le 25 novembre 2021
- Réception finale provisoire prévue le 3/12/21</t>
  </si>
  <si>
    <t>Le groupement a transmis une lettre de réserves à l'AR en réponse à l'OS de mise en demeure transmis le 22/09/2021
- L'AR a établi une lettre de réponse à la lettre de réserve du groupement : 29/09/2021
- Un mail de rappel a été envoyé au Groupement Freyssinet - Sogea pur leur descente sur site ( réparation des anomalies en vue de la RD): 01/10/2021
- Levée des réserves est en cours de finalisation et la Rd sera prévue le 11/11/2021
Réception définitive effctuée: 18/11/2021</t>
  </si>
  <si>
    <t>-La réception définitive du marché initial et son avenant 1:  29/01/2021
- Remise à l'APIPA des plans de recollement : 22/03/2021
Visite en vue de la Réception définitive des travaux de prolongement de la digues , objet de l'avenant 2 : 12/11/2021</t>
  </si>
  <si>
    <t>La réception définitive du marché initial et son avenant 1:  29/01/2021
Remise à l'APIPA des plans de recollement : 22/03/2021
- DP8   ( attachement de retenue de garantie 5%) parvenu à l'AR: 28/06/2021
- Envoi à colas la lettre n°1341 -AR/DG/DO/2021   et les documents du DP 8 compte tenu de la non - disponibilité de la caisse BEI au niveau de l'AR: 06/07/2021
- DP 8 remis par COLAS ( pour paiement): 06/08/2021
- DP 8 déjà envoyé pour paiement au niveau du comptabilité AR</t>
  </si>
  <si>
    <t>- Réception Définitive  prononcée le 23/07/2021 après levée des réserves le 22/07/2021
- PV de Levée des réserve et PV de RD signé et remis à chaque partie prenante ( MATP,APIPA,AR,COGECI): 18/08/2021</t>
  </si>
  <si>
    <t>- Reserves levées effectuées : 24/09/2021
- RD effectuée : 05/10/2021
- PV de RD transmis à APIPA,ASA TARATRA, COGECI
- DP 15 final transmis à l'AR: 02/11/2021</t>
  </si>
  <si>
    <t xml:space="preserve">DP 20 envoyé pour paiement </t>
  </si>
  <si>
    <t>- RD des travaux LOT 2 de COGECI effectuée le 05/06/2021
-  Etablissement par COGECI et MDC du DP 15 (décompte final) du marché M,162 , pour la restitution de la retenue de garantie à établir par COGECI et la livraison du rapport final après la RD des travaux de prolongement de la digue Lot 1 de COLAS du M.142
Rapport final rems à l'AR : 19/10/2021</t>
  </si>
  <si>
    <t>Rapport d'analyse en cours de vérification de la BEI d'après la reunion avec elle le 16/11/2021 
Etablissement du projet de Marché suite à la réunion  avec la BEI du 16/11/2021
Date fin de la validité des offres travaux 17/01/2022 après deuxième prorogation</t>
  </si>
  <si>
    <t>ANO  sur le rapport de la proposition technique prévu être obtenu courant de cette semaine du 15/11/2021 suite à la réunion avec la BEI le 16/11/2021
Date fin de la validité des offres service 21/12/2021 après première prorogation</t>
  </si>
  <si>
    <t>Réception provisoire prononcé le 05/10/2021
DP N°03  reçu  par l'équipe UGP ce 03/11/2021 et passé à l'AT/AR-BEI pour visa</t>
  </si>
  <si>
    <t>Lot 1 : 2,93 mois sur 26 mois, soit 11,28 % du délai, av. physique 4% (on attend la soumission du dossier d’exécution pour les 25 premiers km)
Lot 2 : 2,93 mois sur 30 mois, soit 9,78 % du délai, av. physique 5% (on attend la soumission du dossier d’exécution pour les 25 premiers km)
 - 04/11/2021 : avis de l'AR sur le PGES présenté par l'entreprise
- Construction du logement pour la MDC à Ambilobe en cours (décapage et implantation)
- un bâtiment de 50m2 bloque les accès aux sites pour les approvisionnements en matériaux (une demande d'autorisation de demolirion est en cours auprès du Service de l'Aménagement du Territoire à Diégo)
- Pour le site à Ambanja, une négociation est en cours avec le DGSF à Tanà pour demande d'affectation au nom du MTP, d'un terrain à Ambanja appartenant au Ministère de l'Aménagement de Territoire et de la Décentralisation (le plan de masse et le certificat de situation juridique sont déjà envoyés à Mr Le DGTP)
- Campagne de deflexion, levé topo et sondage en cours en vue de l'établissement du dossier d'execution pour les 25 premiers kilomètres du lot 1 et 2 (assisté par les équipes UGP RN6 sur terrain)
- levé topo et anticipation des travaux à démarrer à Diégo en cours depuis le 08/11/2021, assisté par l'agent de l'AR
- les sondages ont repris le 18/11/2021. Les équipes sont maintenant au PK 497+000, et du PK 572+000 au PK 700+080, les mesures sont terminées.
- Le plan de l'installation de chantier modifié est déjà reçu par l’Agent de l’AR sur terrain ce 06/11/2021
- 16/11/2021: envoi par COLAS du PPES pour la carrière C4, et des programmes d'execution pour les lots 1 et 2
Environnement: Envoi des remarques combinées de l'AE et ATBEI à COLAS sur les PGEspécifiques et PPES des carrières C4 et C7: envoi effectué le 19/11/21
PATB à Diego : L’équipe est encore en attente de l’arrivé du bitume pour l’imprégnation venant de Tana prévue arrivé sc 22/11/2021
Une demande d’avance forfaitaire de démarrage des travaux au taux de 15% du montant du Marché de chaque lot a été mise en circuit pour traitement dont :
-	Lot 1 : 23 115 911 993,38 MGA
-	Lot 2 : 32 713 252 778,97 MGA
L’AR a déjà envoyé une lettre au Titulaire de changer la domiciliation des cautions d’avance de démarrage qui sont encore au nom du « Ministère de l’Aménagement du Territoire et des Travaux Publics ». Ainsi, un avenant au marché initial est en cours d’établissement pour changement de nom du Maître d’ouvrage en « Ministère des Travaux publics », pour que le titulaire puisse changer auprès de leur banque les cautions. Dernièrement, il a été approuvé par le service juridique de l’AR que les cautions présentées par le Titulaire pourront être acceptées et le paiement pourra s’effectuer.</t>
  </si>
  <si>
    <t>- 27/10/2021:  rapport combiné validé par le Président de la CAO
- 17/11/2021: Rapport combiné et projets de marché pour les lots 1 et 2, envoyé à la CNM
- Lot 1 : Le 1er site choisi pour l’installation des logements de la MDC et de l’Administration qui se situe derrière la station JOVENA au PK 472+120 de la RN6 à Ambanja est encore en litige au niveau de la PAC. Ainsi, le 2ème terrain au Fokontany d’Ankatafahely, situé à côté du bureau du service foncier d’Ambanja, qui est aussi un terrain domanial appartenant à l’Etat Malagasy mais affecté au Ministère de l’Aménagement du Territoire et de la Décentralisation, sera peut-être la solution idéale. L’AR a déjà transmis à la DGTP le plan et la situation juridique du terrain pour faciliter la demande de mutation du terrain au MTP. Le Chef de Projet a déjà demandé de rencontrer le DGSF mais en vain, ainsi il est préférable que l’AR et la DGTP aillent rencontrer ensemble le DGSF pour faciliter la demande de mutation du terrain au MTP</t>
  </si>
  <si>
    <t>En attente exécution marché sur la libération d'emprise
Projet d'Arrêté sur la fixation des prix à appliquer sur la RN6 : envoi de lettre  à la BEI sur la question de considération de la durée de 2 ans pour l'actualisation des prix référentiels ou non
Décret de mise en œuvre du PRI  et de libération d'emprise de la RN6 et RN13 signé en Conseil de Gouvernement
Arrêté de Commodo Incommodo envoyé le 07-10-21 au MTP - Suivi
Projet de DUP :attente Arrêté de commodo incommodo signé</t>
  </si>
  <si>
    <t>- 27/10/2021: la visite de chantier en vue de la reception provisoire effectuée avec l'AT-AR/BEI, l'AR et le reponsable des TP à Ambanja
- 23/11/2021: date prévue pour la reception provisoire des travaux</t>
  </si>
  <si>
    <t xml:space="preserve">- DANO du rapport d'analyse de AMI envoyé à la BADEA le 14/10/2021
- Retour du projet de DUP à l'AR après observation du MTP: 18/10/2021
- Finalisation du projet de DUP en cours 
- Etablissement DDP/TDR EGCS en cours
- Observations de la BADEA sur le rapport d’évaluation de l’AMI: 07/11/2021
- Finalisation de rectification  du  rapport d'évaluation AMI selon les observations de la BADEA : en cours </t>
  </si>
  <si>
    <t>Projet de DUP transmis au MTP pour inscription à l'OJ du conseil du gouvernement (duplication additionnelle de 70 exemplaires à faire par l'AR et à transmettre à la DAJ dans le courant de la semaine du 29/11/2021)</t>
  </si>
  <si>
    <t xml:space="preserve">Travaux d’Entretien Courant des Routes Nationales dans la circonscription de la DRATP de Vakinankaratra repartis en huit (08) lots
Lot 06 : Travaux d'entretien améliorant au PK 12+100 de la RNS 34 (Ampahatrimaha)
</t>
  </si>
  <si>
    <t>Sur instruction de notre Supérieur Hiérarchique
Arrêt des travaux: 28/10/2021
Reprise des travaux: 04/10/2021
Attente prise béton</t>
  </si>
  <si>
    <t>N°041-TR-MATP/PRMP/TP-RPI.20</t>
  </si>
  <si>
    <t>N° 119 TR/MATP/PRMP/TP-FR.21</t>
  </si>
  <si>
    <t>Travaux de réhabilitation de la RNP6 (CONTRAT CADRE )
 '- Travaux d'urgence de réparation de la RNP 6 reparties en deux lots ( contrat cadre lot N°1: entre PK0 Ambondromamy et PK 279 Antsohihy)</t>
  </si>
  <si>
    <t>Delai de garantie en cours
RP : 08/06/2021</t>
  </si>
  <si>
    <t>Maminiaina</t>
  </si>
  <si>
    <t>Travaux de réhabilitation de la RNP6 (CONTRAT CADRE )
 '- Travaux d'urgence de réparation de la RNP 6 reparties en deux lots ( contrat cadre ) lot N°1: entre PK0 Ambondromamy et PK 279 Antsohihy ( entre PK 134 Tsarahasina et PK 279 entrée Antsohihy)</t>
  </si>
  <si>
    <t xml:space="preserve"> N°011 -MCC/MATP/PRMP/TP-RPI.20</t>
  </si>
  <si>
    <t>N°010 -MCC/MATP/PRMP/TP-RPI.20</t>
  </si>
  <si>
    <t>Arrêt de Chantier le 26 février 2021 suite à la montée des eaux; reprise des travaux le 26 Avril 2021</t>
  </si>
  <si>
    <t>prevision de reprise des travaux et application de barrière de pluie</t>
  </si>
  <si>
    <t>Travaux en retard suite au passage du cyclone
RP : 29/07/2021</t>
  </si>
  <si>
    <t>Travaux d'urgence de remise en état de la RNT 33B reliant la RNP 4 Andranofasika et Ambatoboeny (Relance)</t>
  </si>
  <si>
    <t>024-TR/MATP/PRMP/TP-RPI.20</t>
  </si>
  <si>
    <t xml:space="preserve">Date anticipation 25/08/2021
Travaux en cours, et en phase d'installation
et en attente de dossier d'exécution
- Projet davenant  sans modification montant au sein de UGPM </t>
  </si>
  <si>
    <t>1)demande de réception technique: 07 oct 2021
2/ajournement de la réception technique : (Quantité des travaux manquants-21 oct 2021)
3/Ordre de service N°015-DRATP/SRTP/AGA/TP-RPI.21 du 21 oct 2021 prescrivant achevement des travaux 
          Projet d'avenant sans suite : montant en plus 474,3 millions non disponible 2021-2022</t>
  </si>
  <si>
    <t>Travaux d'Urgence de pavage de la route d'Ambodivona Antananarivo</t>
  </si>
  <si>
    <t>N° 119-TR/MAHTP/PRMP/TP-RPI.19</t>
  </si>
  <si>
    <t>MMP BTP</t>
  </si>
  <si>
    <t xml:space="preserve">Arret de chantier le 14 Janvier 2021; reprise des travaux le 15 Mars 2021; travaux en retard; avancement 80% </t>
  </si>
  <si>
    <t>REALISATION</t>
  </si>
  <si>
    <t>Quantités réalisées</t>
  </si>
  <si>
    <t>Unités</t>
  </si>
  <si>
    <t>Nombre de Rapports</t>
  </si>
  <si>
    <t>Nombre de rapports</t>
  </si>
  <si>
    <t>Don via JICA
Le montant est en JPY
Construction de deux nouveaux ponts:
- Mangoro : 102 ml
- Antsapazana : 30 ml
Préparation de la pose du premier pierre au sein de l'administration.</t>
  </si>
  <si>
    <t>En cours de passation de Marché. Rapport d'évaluation validé par la CNM  le 08/07/2021
Travaux : OS de commencer les travaux le 11 Novembre 2021 . Réunion de démarrage de chantier avec toutes les parties prenantes 15 Novembre 2021 et le 19 Novembre 2021.
Démarrage des travaux : préparation de l'inauguration prévue le 10 Décembre 2021
1ère Réunion de chantier le 23 Novembre 2021</t>
  </si>
  <si>
    <t>Nombre de Bac</t>
  </si>
  <si>
    <t>Nbr carrefour réhabilité</t>
  </si>
  <si>
    <t>Somme de Quantités réalisées</t>
  </si>
  <si>
    <t>à ajouter 2 km</t>
  </si>
  <si>
    <t>PAR FINANCEMENT</t>
  </si>
  <si>
    <t>TOUT FINANCEMENT</t>
  </si>
  <si>
    <t>(vide)</t>
  </si>
  <si>
    <t>Somme de Général</t>
  </si>
  <si>
    <t>DESIGNATION/ACTIVITES</t>
  </si>
  <si>
    <t>Région</t>
  </si>
  <si>
    <t>District</t>
  </si>
  <si>
    <t>Quantités</t>
  </si>
  <si>
    <t>Réalisés</t>
  </si>
  <si>
    <t>TAUX DE REALISATION</t>
  </si>
  <si>
    <t>PHOTO</t>
  </si>
  <si>
    <t>Financement Extérieur :</t>
  </si>
  <si>
    <t>ANALANJIROFO</t>
  </si>
  <si>
    <t>SOANIERNA IVONGO / MANANARA NORD</t>
  </si>
  <si>
    <t>Actualisation des 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t>
  </si>
  <si>
    <t>ANOSY / ATSIMO ATSINANANA</t>
  </si>
  <si>
    <t>VAKINANKARATRA</t>
  </si>
  <si>
    <t>Financement RPI :</t>
  </si>
  <si>
    <t>Actualisation et mise en œuvre des Plans de Réinstallation Involontaire (PRI) et Actualisation de l’Etude d’Impact Environnemental et Social (EIES) sur la RN9 et sur la RNT12A</t>
  </si>
  <si>
    <t>ATSIMO ANDREFANA / MENABE / ATSIMO ATSINANANA / ANOSY</t>
  </si>
  <si>
    <t>Toliara II</t>
  </si>
  <si>
    <t>Morombe</t>
  </si>
  <si>
    <t>Taolagnaro</t>
  </si>
  <si>
    <t>Nombre de ménages affectés par le projet sur la RNT9 et la RNT12A</t>
  </si>
  <si>
    <t>(Tous)</t>
  </si>
  <si>
    <t>Quantité</t>
  </si>
  <si>
    <t>Quantité réalisée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</si>
</sst>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_-* #,##0\ _€_-;\-* #,##0\ _€_-;_-* &quot;-&quot;\ _€_-;_-@_-"/>
  </numFmts>
  <fonts count="22" x14ac:knownFonts="1">
    <font>
      <sz val="11"/>
      <color theme="1"/>
      <name val="Calibri"/>
      <family val="2"/>
      <scheme val="minor"/>
    </font>
    <font>
      <sz val="11"/>
      <color theme="1"/>
      <name val="Calibri"/>
      <family val="2"/>
      <scheme val="minor"/>
    </font>
    <font>
      <b/>
      <sz val="11"/>
      <color theme="0"/>
      <name val="Calibri"/>
      <family val="2"/>
      <scheme val="minor"/>
    </font>
    <font>
      <b/>
      <sz val="11"/>
      <color theme="1"/>
      <name val="Calibri"/>
      <family val="2"/>
      <scheme val="minor"/>
    </font>
    <font>
      <sz val="11"/>
      <color rgb="FFFF0000"/>
      <name val="Calibri"/>
      <family val="2"/>
      <scheme val="minor"/>
    </font>
    <font>
      <sz val="11"/>
      <color rgb="FF000000"/>
      <name val="Calibri"/>
      <family val="2"/>
      <charset val="1"/>
    </font>
    <font>
      <sz val="10"/>
      <color theme="1"/>
      <name val="Century"/>
      <family val="1"/>
    </font>
    <font>
      <b/>
      <sz val="11"/>
      <name val="Calibri"/>
      <family val="2"/>
      <scheme val="minor"/>
    </font>
    <font>
      <sz val="9"/>
      <color indexed="81"/>
      <name val="Tahoma"/>
      <family val="2"/>
    </font>
    <font>
      <b/>
      <sz val="9"/>
      <color indexed="81"/>
      <name val="Tahoma"/>
      <family val="2"/>
    </font>
    <font>
      <sz val="11"/>
      <color rgb="FF0070C0"/>
      <name val="Calibri"/>
      <family val="2"/>
      <scheme val="minor"/>
    </font>
    <font>
      <sz val="12"/>
      <color theme="1"/>
      <name val="Calibri"/>
      <family val="2"/>
      <scheme val="minor"/>
    </font>
    <font>
      <sz val="9"/>
      <name val="Century"/>
      <family val="1"/>
    </font>
    <font>
      <b/>
      <sz val="11"/>
      <color rgb="FFFF0000"/>
      <name val="Calibri"/>
      <family val="2"/>
      <scheme val="minor"/>
    </font>
    <font>
      <sz val="11"/>
      <name val="Century"/>
      <family val="1"/>
    </font>
    <font>
      <b/>
      <u/>
      <sz val="11"/>
      <color rgb="FFFF0000"/>
      <name val="Calibri"/>
      <family val="2"/>
      <scheme val="minor"/>
    </font>
    <font>
      <b/>
      <sz val="9"/>
      <color theme="1"/>
      <name val="Calibri"/>
      <family val="2"/>
      <scheme val="minor"/>
    </font>
    <font>
      <b/>
      <sz val="9"/>
      <color rgb="FFFF0000"/>
      <name val="Calibri"/>
      <family val="2"/>
      <scheme val="minor"/>
    </font>
    <font>
      <b/>
      <sz val="9"/>
      <color rgb="FF000000"/>
      <name val="Calibri"/>
      <family val="2"/>
      <scheme val="minor"/>
    </font>
    <font>
      <sz val="9"/>
      <color theme="1"/>
      <name val="Calibri"/>
      <family val="2"/>
      <scheme val="minor"/>
    </font>
    <font>
      <sz val="9"/>
      <color rgb="FF000000"/>
      <name val="Calibri"/>
      <family val="2"/>
      <scheme val="minor"/>
    </font>
    <font>
      <sz val="9"/>
      <color rgb="FFFF0000"/>
      <name val="Calibri"/>
      <family val="2"/>
      <scheme val="minor"/>
    </font>
  </fonts>
  <fills count="15">
    <fill>
      <patternFill patternType="none"/>
    </fill>
    <fill>
      <patternFill patternType="gray125"/>
    </fill>
    <fill>
      <patternFill patternType="solid">
        <fgColor rgb="FFFFFF00"/>
        <bgColor indexed="64"/>
      </patternFill>
    </fill>
    <fill>
      <patternFill patternType="solid">
        <fgColor theme="0" tint="-0.14999847407452621"/>
        <bgColor indexed="64"/>
      </patternFill>
    </fill>
    <fill>
      <patternFill patternType="solid">
        <fgColor theme="9" tint="0.39997558519241921"/>
        <bgColor indexed="64"/>
      </patternFill>
    </fill>
    <fill>
      <patternFill patternType="solid">
        <fgColor theme="5" tint="0.39997558519241921"/>
        <bgColor indexed="64"/>
      </patternFill>
    </fill>
    <fill>
      <patternFill patternType="solid">
        <fgColor theme="8" tint="-0.249977111117893"/>
        <bgColor indexed="64"/>
      </patternFill>
    </fill>
    <fill>
      <patternFill patternType="solid">
        <fgColor rgb="FFFF0000"/>
        <bgColor indexed="64"/>
      </patternFill>
    </fill>
    <fill>
      <patternFill patternType="solid">
        <fgColor theme="9" tint="0.79998168889431442"/>
        <bgColor indexed="64"/>
      </patternFill>
    </fill>
    <fill>
      <patternFill patternType="solid">
        <fgColor rgb="FFFFCCFF"/>
        <bgColor indexed="64"/>
      </patternFill>
    </fill>
    <fill>
      <patternFill patternType="solid">
        <fgColor theme="0"/>
        <bgColor indexed="64"/>
      </patternFill>
    </fill>
    <fill>
      <patternFill patternType="solid">
        <fgColor rgb="FF92D050"/>
        <bgColor indexed="64"/>
      </patternFill>
    </fill>
    <fill>
      <patternFill patternType="solid">
        <fgColor theme="4" tint="0.79998168889431442"/>
        <bgColor theme="4" tint="0.79998168889431442"/>
      </patternFill>
    </fill>
    <fill>
      <patternFill patternType="solid">
        <fgColor theme="4" tint="0.39997558519241921"/>
        <bgColor indexed="64"/>
      </patternFill>
    </fill>
    <fill>
      <patternFill patternType="solid">
        <fgColor rgb="FF9CC2E5"/>
        <bgColor indexed="64"/>
      </patternFill>
    </fill>
  </fills>
  <borders count="21">
    <border>
      <left/>
      <right/>
      <top/>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thin">
        <color indexed="64"/>
      </right>
      <top style="hair">
        <color indexed="64"/>
      </top>
      <bottom style="thin">
        <color indexed="64"/>
      </bottom>
      <diagonal/>
    </border>
    <border>
      <left style="thin">
        <color indexed="64"/>
      </left>
      <right style="thin">
        <color indexed="64"/>
      </right>
      <top/>
      <bottom style="hair">
        <color indexed="64"/>
      </bottom>
      <diagonal/>
    </border>
    <border>
      <left style="thin">
        <color indexed="64"/>
      </left>
      <right style="thin">
        <color indexed="64"/>
      </right>
      <top style="hair">
        <color indexed="64"/>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diagonal/>
    </border>
  </borders>
  <cellStyleXfs count="7">
    <xf numFmtId="0" fontId="0" fillId="0" borderId="0"/>
    <xf numFmtId="164" fontId="1" fillId="0" borderId="0" applyFont="0" applyFill="0" applyBorder="0" applyAlignment="0" applyProtection="0"/>
    <xf numFmtId="0" fontId="5" fillId="0" borderId="0"/>
    <xf numFmtId="0" fontId="5" fillId="0" borderId="0"/>
    <xf numFmtId="0" fontId="1" fillId="0" borderId="0"/>
    <xf numFmtId="9" fontId="1" fillId="0" borderId="0" applyFont="0" applyFill="0" applyBorder="0" applyAlignment="0" applyProtection="0"/>
    <xf numFmtId="0" fontId="11" fillId="0" borderId="0"/>
  </cellStyleXfs>
  <cellXfs count="134">
    <xf numFmtId="0" fontId="0" fillId="0" borderId="0" xfId="0"/>
    <xf numFmtId="0" fontId="3" fillId="3" borderId="1" xfId="0" applyFont="1" applyFill="1" applyBorder="1" applyAlignment="1">
      <alignment horizontal="center" vertical="center" wrapText="1"/>
    </xf>
    <xf numFmtId="0" fontId="0" fillId="0" borderId="0" xfId="0" applyFill="1" applyAlignment="1">
      <alignment horizontal="center" vertical="center"/>
    </xf>
    <xf numFmtId="0" fontId="0" fillId="0" borderId="0" xfId="0" applyFill="1" applyAlignment="1">
      <alignment horizontal="left" vertical="center"/>
    </xf>
    <xf numFmtId="3" fontId="0" fillId="0" borderId="0" xfId="0" applyNumberFormat="1" applyFill="1" applyAlignment="1">
      <alignment horizontal="right" vertical="center"/>
    </xf>
    <xf numFmtId="14" fontId="0" fillId="0" borderId="0" xfId="0" applyNumberFormat="1" applyFill="1" applyAlignment="1">
      <alignment horizontal="right" vertical="center"/>
    </xf>
    <xf numFmtId="14" fontId="3" fillId="3" borderId="1" xfId="0" applyNumberFormat="1" applyFont="1" applyFill="1" applyBorder="1" applyAlignment="1">
      <alignment horizontal="center" vertical="center" wrapText="1"/>
    </xf>
    <xf numFmtId="0" fontId="0" fillId="0" borderId="0" xfId="0" applyFill="1" applyAlignment="1">
      <alignment horizontal="center" vertical="center" wrapText="1"/>
    </xf>
    <xf numFmtId="3" fontId="3" fillId="3" borderId="1" xfId="1" applyNumberFormat="1" applyFont="1" applyFill="1" applyBorder="1" applyAlignment="1">
      <alignment horizontal="center" vertical="center" wrapText="1"/>
    </xf>
    <xf numFmtId="0" fontId="0" fillId="3" borderId="1" xfId="0" applyFont="1" applyFill="1" applyBorder="1" applyAlignment="1">
      <alignment horizontal="center" vertical="center" wrapText="1"/>
    </xf>
    <xf numFmtId="0" fontId="0" fillId="0" borderId="0" xfId="0" applyFont="1" applyAlignment="1">
      <alignment vertical="center" wrapText="1"/>
    </xf>
    <xf numFmtId="0" fontId="0" fillId="0" borderId="1" xfId="0" applyBorder="1"/>
    <xf numFmtId="0" fontId="2" fillId="7" borderId="1" xfId="0" applyFont="1" applyFill="1" applyBorder="1" applyAlignment="1">
      <alignment horizontal="center" vertical="center" wrapText="1"/>
    </xf>
    <xf numFmtId="0" fontId="3" fillId="5" borderId="1" xfId="0" applyFont="1" applyFill="1" applyBorder="1" applyAlignment="1">
      <alignment horizontal="center" vertical="center" wrapText="1"/>
    </xf>
    <xf numFmtId="10" fontId="0" fillId="8" borderId="1" xfId="0" applyNumberFormat="1" applyFont="1" applyFill="1" applyBorder="1" applyAlignment="1">
      <alignment horizontal="center" vertical="center" wrapText="1"/>
    </xf>
    <xf numFmtId="10" fontId="4" fillId="8" borderId="1" xfId="0" applyNumberFormat="1" applyFont="1" applyFill="1" applyBorder="1" applyAlignment="1">
      <alignment horizontal="center" vertical="center" wrapText="1"/>
    </xf>
    <xf numFmtId="0" fontId="0" fillId="8" borderId="4" xfId="0" applyFont="1" applyFill="1" applyBorder="1" applyAlignment="1">
      <alignment horizontal="center" vertical="center" wrapText="1"/>
    </xf>
    <xf numFmtId="3" fontId="0" fillId="0" borderId="1" xfId="0" applyNumberFormat="1" applyFill="1" applyBorder="1" applyAlignment="1">
      <alignment horizontal="right" vertical="center"/>
    </xf>
    <xf numFmtId="0" fontId="0" fillId="0" borderId="1" xfId="0" applyFill="1" applyBorder="1" applyAlignment="1">
      <alignment horizontal="center" vertical="center" wrapText="1"/>
    </xf>
    <xf numFmtId="0" fontId="0" fillId="0" borderId="1" xfId="0" applyFill="1" applyBorder="1" applyAlignment="1">
      <alignment vertical="center" wrapText="1"/>
    </xf>
    <xf numFmtId="0" fontId="0" fillId="0" borderId="0" xfId="0" applyFont="1" applyAlignment="1">
      <alignment vertical="center"/>
    </xf>
    <xf numFmtId="0" fontId="0" fillId="0" borderId="1" xfId="0" applyFill="1" applyBorder="1" applyAlignment="1">
      <alignment vertical="center"/>
    </xf>
    <xf numFmtId="14" fontId="0" fillId="0" borderId="1" xfId="0" applyNumberFormat="1" applyFill="1" applyBorder="1" applyAlignment="1">
      <alignment vertical="center"/>
    </xf>
    <xf numFmtId="10" fontId="0" fillId="0" borderId="1" xfId="0" applyNumberFormat="1" applyFill="1" applyBorder="1" applyAlignment="1">
      <alignment vertical="center"/>
    </xf>
    <xf numFmtId="10" fontId="4" fillId="0" borderId="1" xfId="0" applyNumberFormat="1" applyFont="1" applyFill="1" applyBorder="1" applyAlignment="1">
      <alignment vertical="center"/>
    </xf>
    <xf numFmtId="0" fontId="0" fillId="0" borderId="0" xfId="0" applyFill="1" applyAlignment="1">
      <alignment vertical="center"/>
    </xf>
    <xf numFmtId="0" fontId="0" fillId="0" borderId="0" xfId="0" applyFill="1" applyAlignment="1">
      <alignment vertical="center" wrapText="1"/>
    </xf>
    <xf numFmtId="14" fontId="0" fillId="0" borderId="0" xfId="0" applyNumberFormat="1" applyFill="1" applyAlignment="1">
      <alignment vertical="center"/>
    </xf>
    <xf numFmtId="10" fontId="0" fillId="0" borderId="0" xfId="0" applyNumberFormat="1" applyFill="1" applyAlignment="1">
      <alignment vertical="center"/>
    </xf>
    <xf numFmtId="10" fontId="4" fillId="0" borderId="0" xfId="0" applyNumberFormat="1" applyFont="1" applyFill="1" applyAlignment="1">
      <alignment vertical="center"/>
    </xf>
    <xf numFmtId="0" fontId="10" fillId="8" borderId="1" xfId="0" applyFont="1" applyFill="1" applyBorder="1" applyAlignment="1">
      <alignment horizontal="center" vertical="center" wrapText="1"/>
    </xf>
    <xf numFmtId="0" fontId="10" fillId="0" borderId="0" xfId="0" applyFont="1" applyFill="1" applyAlignment="1">
      <alignment vertical="center"/>
    </xf>
    <xf numFmtId="0" fontId="6" fillId="0" borderId="1" xfId="0" applyFont="1" applyFill="1" applyBorder="1" applyAlignment="1">
      <alignment vertical="center" wrapText="1"/>
    </xf>
    <xf numFmtId="0" fontId="0" fillId="0" borderId="1" xfId="0" applyFont="1" applyFill="1" applyBorder="1" applyAlignment="1">
      <alignment horizontal="center" vertical="center" wrapText="1"/>
    </xf>
    <xf numFmtId="0" fontId="0" fillId="8" borderId="5" xfId="0" applyFont="1" applyFill="1" applyBorder="1" applyAlignment="1">
      <alignment horizontal="center" vertical="center" wrapText="1"/>
    </xf>
    <xf numFmtId="14" fontId="0" fillId="0" borderId="1" xfId="0" applyNumberFormat="1" applyFill="1" applyBorder="1" applyAlignment="1">
      <alignment vertical="center" wrapText="1"/>
    </xf>
    <xf numFmtId="3" fontId="6" fillId="0" borderId="1" xfId="0" applyNumberFormat="1" applyFont="1" applyFill="1" applyBorder="1" applyAlignment="1">
      <alignment vertical="center"/>
    </xf>
    <xf numFmtId="9" fontId="0" fillId="0" borderId="1" xfId="5" applyFont="1" applyFill="1" applyBorder="1" applyAlignment="1">
      <alignment horizontal="center" vertical="center"/>
    </xf>
    <xf numFmtId="10" fontId="10" fillId="0" borderId="1" xfId="5" applyNumberFormat="1" applyFont="1" applyFill="1" applyBorder="1" applyAlignment="1">
      <alignment vertical="center"/>
    </xf>
    <xf numFmtId="10" fontId="0" fillId="0" borderId="1" xfId="5" applyNumberFormat="1" applyFont="1" applyFill="1" applyBorder="1" applyAlignment="1">
      <alignment vertical="center"/>
    </xf>
    <xf numFmtId="0" fontId="6" fillId="0" borderId="1" xfId="0" applyFont="1" applyFill="1" applyBorder="1" applyAlignment="1">
      <alignment horizontal="center" vertical="center" wrapText="1"/>
    </xf>
    <xf numFmtId="0" fontId="6" fillId="0" borderId="1" xfId="0" applyFont="1" applyFill="1" applyBorder="1" applyAlignment="1">
      <alignment vertical="center"/>
    </xf>
    <xf numFmtId="0" fontId="6" fillId="0" borderId="1" xfId="0" applyFont="1" applyFill="1" applyBorder="1" applyAlignment="1">
      <alignment horizontal="center" vertical="center"/>
    </xf>
    <xf numFmtId="0" fontId="0" fillId="0" borderId="1" xfId="0" applyFont="1" applyFill="1" applyBorder="1" applyAlignment="1">
      <alignment horizontal="center" vertical="center"/>
    </xf>
    <xf numFmtId="0" fontId="0" fillId="0" borderId="1" xfId="0" quotePrefix="1" applyFill="1" applyBorder="1" applyAlignment="1">
      <alignment horizontal="center" vertical="center"/>
    </xf>
    <xf numFmtId="0" fontId="6" fillId="0" borderId="1" xfId="0" applyFont="1" applyFill="1" applyBorder="1" applyAlignment="1">
      <alignment horizontal="left" vertical="center" wrapText="1"/>
    </xf>
    <xf numFmtId="0" fontId="0" fillId="0" borderId="1" xfId="0" quotePrefix="1" applyFill="1" applyBorder="1" applyAlignment="1">
      <alignment vertical="center" wrapText="1"/>
    </xf>
    <xf numFmtId="0" fontId="0" fillId="0" borderId="0" xfId="0" applyFill="1" applyBorder="1" applyAlignment="1">
      <alignment vertical="center" wrapText="1"/>
    </xf>
    <xf numFmtId="0" fontId="0" fillId="0" borderId="0" xfId="0" applyFill="1" applyBorder="1" applyAlignment="1">
      <alignment vertical="center"/>
    </xf>
    <xf numFmtId="0" fontId="6" fillId="0" borderId="0" xfId="0" applyFont="1" applyFill="1" applyBorder="1" applyAlignment="1">
      <alignment vertical="center" wrapText="1"/>
    </xf>
    <xf numFmtId="0" fontId="0" fillId="9" borderId="1" xfId="0" applyFill="1" applyBorder="1" applyAlignment="1">
      <alignment horizontal="center" vertical="center" wrapText="1"/>
    </xf>
    <xf numFmtId="0" fontId="0" fillId="10" borderId="1" xfId="0" applyFill="1" applyBorder="1" applyAlignment="1">
      <alignment horizontal="center" vertical="center" wrapText="1"/>
    </xf>
    <xf numFmtId="0" fontId="0" fillId="10" borderId="1" xfId="0" applyFill="1" applyBorder="1" applyAlignment="1">
      <alignment vertical="center"/>
    </xf>
    <xf numFmtId="0" fontId="6" fillId="0" borderId="1" xfId="0" quotePrefix="1" applyFont="1" applyFill="1" applyBorder="1" applyAlignment="1">
      <alignment horizontal="center" vertical="center"/>
    </xf>
    <xf numFmtId="9" fontId="0" fillId="0" borderId="1" xfId="5" applyFont="1" applyFill="1" applyBorder="1" applyAlignment="1">
      <alignment horizontal="center" vertical="center" wrapText="1"/>
    </xf>
    <xf numFmtId="0" fontId="4" fillId="11" borderId="4" xfId="0" applyFont="1" applyFill="1" applyBorder="1" applyAlignment="1">
      <alignment horizontal="center" vertical="center" wrapText="1"/>
    </xf>
    <xf numFmtId="0" fontId="3" fillId="2" borderId="1" xfId="0" applyFont="1" applyFill="1" applyBorder="1" applyAlignment="1">
      <alignment vertical="center"/>
    </xf>
    <xf numFmtId="0" fontId="3" fillId="2" borderId="1" xfId="0" applyFont="1" applyFill="1" applyBorder="1" applyAlignment="1">
      <alignment vertical="center" wrapText="1"/>
    </xf>
    <xf numFmtId="0" fontId="2" fillId="6" borderId="2" xfId="0" applyFont="1" applyFill="1" applyBorder="1" applyAlignment="1">
      <alignment vertical="center"/>
    </xf>
    <xf numFmtId="0" fontId="2" fillId="6" borderId="3" xfId="0" applyFont="1" applyFill="1" applyBorder="1" applyAlignment="1">
      <alignment vertical="center"/>
    </xf>
    <xf numFmtId="0" fontId="2" fillId="7" borderId="3" xfId="0" applyFont="1" applyFill="1" applyBorder="1" applyAlignment="1">
      <alignment vertical="center"/>
    </xf>
    <xf numFmtId="0" fontId="2" fillId="4" borderId="3" xfId="0" applyFont="1" applyFill="1" applyBorder="1" applyAlignment="1">
      <alignment vertical="center"/>
    </xf>
    <xf numFmtId="0" fontId="7" fillId="5" borderId="3" xfId="0" applyFont="1" applyFill="1" applyBorder="1" applyAlignment="1">
      <alignment vertical="center"/>
    </xf>
    <xf numFmtId="0" fontId="4" fillId="2" borderId="1" xfId="0" applyFont="1" applyFill="1" applyBorder="1" applyAlignment="1">
      <alignment vertical="center" wrapText="1"/>
    </xf>
    <xf numFmtId="0" fontId="4" fillId="11" borderId="2" xfId="0" applyFont="1" applyFill="1" applyBorder="1" applyAlignment="1">
      <alignment vertical="center" wrapText="1"/>
    </xf>
    <xf numFmtId="0" fontId="4" fillId="11" borderId="6" xfId="0" applyFont="1" applyFill="1" applyBorder="1" applyAlignment="1">
      <alignment vertical="center" wrapText="1"/>
    </xf>
    <xf numFmtId="0" fontId="0" fillId="0" borderId="0" xfId="0" pivotButton="1"/>
    <xf numFmtId="0" fontId="0" fillId="0" borderId="0" xfId="0" applyNumberFormat="1"/>
    <xf numFmtId="0" fontId="3" fillId="12" borderId="1" xfId="0" applyFont="1" applyFill="1" applyBorder="1"/>
    <xf numFmtId="0" fontId="3" fillId="0" borderId="1" xfId="0" applyFont="1" applyBorder="1"/>
    <xf numFmtId="0" fontId="0" fillId="0" borderId="1" xfId="0" applyNumberFormat="1" applyBorder="1"/>
    <xf numFmtId="0" fontId="3" fillId="0" borderId="7" xfId="0" applyFont="1" applyBorder="1"/>
    <xf numFmtId="0" fontId="0" fillId="0" borderId="7" xfId="0" applyBorder="1"/>
    <xf numFmtId="0" fontId="0" fillId="0" borderId="7" xfId="0" applyNumberFormat="1" applyBorder="1"/>
    <xf numFmtId="0" fontId="3" fillId="0" borderId="8" xfId="0" applyFont="1" applyBorder="1"/>
    <xf numFmtId="0" fontId="0" fillId="0" borderId="8" xfId="0" applyBorder="1"/>
    <xf numFmtId="0" fontId="0" fillId="0" borderId="8" xfId="0" applyNumberFormat="1" applyBorder="1"/>
    <xf numFmtId="0" fontId="3" fillId="0" borderId="9" xfId="0" applyFont="1" applyBorder="1"/>
    <xf numFmtId="0" fontId="0" fillId="0" borderId="9" xfId="0" applyBorder="1"/>
    <xf numFmtId="0" fontId="0" fillId="0" borderId="9" xfId="0" applyNumberFormat="1" applyBorder="1"/>
    <xf numFmtId="0" fontId="3" fillId="0" borderId="10" xfId="0" applyFont="1" applyBorder="1"/>
    <xf numFmtId="0" fontId="0" fillId="0" borderId="10" xfId="0" applyBorder="1"/>
    <xf numFmtId="0" fontId="0" fillId="0" borderId="10" xfId="0" applyNumberFormat="1" applyBorder="1"/>
    <xf numFmtId="0" fontId="3" fillId="0" borderId="11" xfId="0" applyFont="1" applyBorder="1"/>
    <xf numFmtId="0" fontId="0" fillId="0" borderId="11" xfId="0" applyNumberFormat="1" applyBorder="1"/>
    <xf numFmtId="0" fontId="0" fillId="0" borderId="11" xfId="0" applyBorder="1"/>
    <xf numFmtId="0" fontId="13" fillId="0" borderId="0" xfId="0" applyFont="1"/>
    <xf numFmtId="0" fontId="4" fillId="0" borderId="0" xfId="0" applyFont="1"/>
    <xf numFmtId="0" fontId="3" fillId="2" borderId="7" xfId="0" applyFont="1" applyFill="1" applyBorder="1"/>
    <xf numFmtId="0" fontId="3" fillId="2" borderId="8" xfId="0" applyFont="1" applyFill="1" applyBorder="1"/>
    <xf numFmtId="0" fontId="3" fillId="2" borderId="9" xfId="0" applyFont="1" applyFill="1" applyBorder="1"/>
    <xf numFmtId="0" fontId="3" fillId="13" borderId="7" xfId="0" applyFont="1" applyFill="1" applyBorder="1"/>
    <xf numFmtId="0" fontId="3" fillId="13" borderId="8" xfId="0" applyFont="1" applyFill="1" applyBorder="1"/>
    <xf numFmtId="0" fontId="3" fillId="13" borderId="9" xfId="0" applyFont="1" applyFill="1" applyBorder="1"/>
    <xf numFmtId="0" fontId="3" fillId="4" borderId="7" xfId="0" applyFont="1" applyFill="1" applyBorder="1"/>
    <xf numFmtId="0" fontId="3" fillId="4" borderId="8" xfId="0" applyFont="1" applyFill="1" applyBorder="1"/>
    <xf numFmtId="0" fontId="3" fillId="4" borderId="9" xfId="0" applyFont="1" applyFill="1" applyBorder="1"/>
    <xf numFmtId="0" fontId="3" fillId="5" borderId="1" xfId="0" applyFont="1" applyFill="1" applyBorder="1"/>
    <xf numFmtId="0" fontId="15" fillId="0" borderId="0" xfId="0" applyFont="1"/>
    <xf numFmtId="10" fontId="0" fillId="0" borderId="0" xfId="0" applyNumberFormat="1"/>
    <xf numFmtId="0" fontId="16" fillId="0" borderId="12" xfId="0" applyFont="1" applyBorder="1" applyAlignment="1">
      <alignment vertical="center" wrapText="1"/>
    </xf>
    <xf numFmtId="0" fontId="16" fillId="0" borderId="13" xfId="0" applyFont="1" applyBorder="1" applyAlignment="1">
      <alignment horizontal="center" vertical="center" wrapText="1"/>
    </xf>
    <xf numFmtId="0" fontId="16" fillId="0" borderId="13" xfId="0" applyFont="1" applyBorder="1" applyAlignment="1">
      <alignment horizontal="right" vertical="center" wrapText="1"/>
    </xf>
    <xf numFmtId="0" fontId="17" fillId="0" borderId="13" xfId="0" applyFont="1" applyBorder="1" applyAlignment="1">
      <alignment horizontal="center" vertical="center" wrapText="1"/>
    </xf>
    <xf numFmtId="0" fontId="18" fillId="0" borderId="13" xfId="0" applyFont="1" applyBorder="1" applyAlignment="1">
      <alignment horizontal="center" vertical="center" wrapText="1"/>
    </xf>
    <xf numFmtId="0" fontId="19" fillId="0" borderId="14" xfId="0" applyFont="1" applyBorder="1" applyAlignment="1">
      <alignment vertical="center" wrapText="1"/>
    </xf>
    <xf numFmtId="0" fontId="19" fillId="0" borderId="15" xfId="0" applyFont="1" applyBorder="1" applyAlignment="1">
      <alignment vertical="center" wrapText="1"/>
    </xf>
    <xf numFmtId="0" fontId="19" fillId="0" borderId="15" xfId="0" applyFont="1" applyBorder="1" applyAlignment="1">
      <alignment horizontal="right" vertical="center" wrapText="1"/>
    </xf>
    <xf numFmtId="0" fontId="19" fillId="0" borderId="15" xfId="0" applyFont="1" applyBorder="1" applyAlignment="1">
      <alignment horizontal="center" vertical="center" wrapText="1"/>
    </xf>
    <xf numFmtId="0" fontId="0" fillId="0" borderId="15" xfId="0" applyBorder="1" applyAlignment="1">
      <alignment vertical="top" wrapText="1"/>
    </xf>
    <xf numFmtId="10" fontId="20" fillId="0" borderId="15" xfId="0" applyNumberFormat="1" applyFont="1" applyBorder="1" applyAlignment="1">
      <alignment horizontal="center" vertical="center" wrapText="1"/>
    </xf>
    <xf numFmtId="0" fontId="21" fillId="0" borderId="15" xfId="0" applyFont="1" applyBorder="1" applyAlignment="1">
      <alignment horizontal="center" vertical="center" wrapText="1"/>
    </xf>
    <xf numFmtId="0" fontId="19" fillId="0" borderId="17" xfId="0" applyFont="1" applyBorder="1" applyAlignment="1">
      <alignment vertical="center" wrapText="1"/>
    </xf>
    <xf numFmtId="0" fontId="4" fillId="2" borderId="4" xfId="0" applyFont="1" applyFill="1" applyBorder="1" applyAlignment="1">
      <alignment vertical="center" wrapText="1"/>
    </xf>
    <xf numFmtId="0" fontId="7" fillId="5" borderId="2" xfId="0" applyFont="1" applyFill="1" applyBorder="1" applyAlignment="1">
      <alignment horizontal="center" vertical="center"/>
    </xf>
    <xf numFmtId="0" fontId="7" fillId="5" borderId="3" xfId="0" applyFont="1" applyFill="1" applyBorder="1" applyAlignment="1">
      <alignment horizontal="center" vertical="center"/>
    </xf>
    <xf numFmtId="0" fontId="16" fillId="14" borderId="18" xfId="0" applyFont="1" applyFill="1" applyBorder="1" applyAlignment="1">
      <alignment vertical="center" wrapText="1"/>
    </xf>
    <xf numFmtId="0" fontId="16" fillId="14" borderId="19" xfId="0" applyFont="1" applyFill="1" applyBorder="1" applyAlignment="1">
      <alignment vertical="center" wrapText="1"/>
    </xf>
    <xf numFmtId="0" fontId="16" fillId="14" borderId="13" xfId="0" applyFont="1" applyFill="1" applyBorder="1" applyAlignment="1">
      <alignment vertical="center" wrapText="1"/>
    </xf>
    <xf numFmtId="0" fontId="19" fillId="0" borderId="20" xfId="0" applyFont="1" applyBorder="1" applyAlignment="1">
      <alignment vertical="center" wrapText="1"/>
    </xf>
    <xf numFmtId="0" fontId="19" fillId="0" borderId="16" xfId="0" applyFont="1" applyBorder="1" applyAlignment="1">
      <alignment vertical="center" wrapText="1"/>
    </xf>
    <xf numFmtId="0" fontId="19" fillId="0" borderId="14" xfId="0" applyFont="1" applyBorder="1" applyAlignment="1">
      <alignment vertical="center" wrapText="1"/>
    </xf>
    <xf numFmtId="0" fontId="19" fillId="0" borderId="20" xfId="0" applyFont="1" applyBorder="1" applyAlignment="1">
      <alignment horizontal="right" vertical="center" wrapText="1"/>
    </xf>
    <xf numFmtId="0" fontId="19" fillId="0" borderId="16" xfId="0" applyFont="1" applyBorder="1" applyAlignment="1">
      <alignment horizontal="right" vertical="center" wrapText="1"/>
    </xf>
    <xf numFmtId="0" fontId="19" fillId="0" borderId="14" xfId="0" applyFont="1" applyBorder="1" applyAlignment="1">
      <alignment horizontal="right" vertical="center" wrapText="1"/>
    </xf>
    <xf numFmtId="0" fontId="19" fillId="0" borderId="20" xfId="0" applyFont="1" applyBorder="1" applyAlignment="1">
      <alignment horizontal="center" vertical="center" wrapText="1"/>
    </xf>
    <xf numFmtId="0" fontId="19" fillId="0" borderId="16" xfId="0" applyFont="1" applyBorder="1" applyAlignment="1">
      <alignment horizontal="center" vertical="center" wrapText="1"/>
    </xf>
    <xf numFmtId="0" fontId="19" fillId="0" borderId="14" xfId="0" applyFont="1" applyBorder="1" applyAlignment="1">
      <alignment horizontal="center" vertical="center" wrapText="1"/>
    </xf>
    <xf numFmtId="0" fontId="21" fillId="0" borderId="20" xfId="0" applyFont="1" applyBorder="1" applyAlignment="1">
      <alignment horizontal="center" vertical="center" wrapText="1"/>
    </xf>
    <xf numFmtId="0" fontId="21" fillId="0" borderId="16" xfId="0" applyFont="1" applyBorder="1" applyAlignment="1">
      <alignment horizontal="center" vertical="center" wrapText="1"/>
    </xf>
    <xf numFmtId="0" fontId="21" fillId="0" borderId="14" xfId="0" applyFont="1" applyBorder="1" applyAlignment="1">
      <alignment horizontal="center" vertical="center" wrapText="1"/>
    </xf>
    <xf numFmtId="10" fontId="20" fillId="0" borderId="20" xfId="0" applyNumberFormat="1" applyFont="1" applyBorder="1" applyAlignment="1">
      <alignment horizontal="center" vertical="center" wrapText="1"/>
    </xf>
    <xf numFmtId="10" fontId="20" fillId="0" borderId="16" xfId="0" applyNumberFormat="1" applyFont="1" applyBorder="1" applyAlignment="1">
      <alignment horizontal="center" vertical="center" wrapText="1"/>
    </xf>
    <xf numFmtId="10" fontId="20" fillId="0" borderId="14" xfId="0" applyNumberFormat="1" applyFont="1" applyBorder="1" applyAlignment="1">
      <alignment horizontal="center" vertical="center" wrapText="1"/>
    </xf>
  </cellXfs>
  <cellStyles count="7">
    <cellStyle name="Milliers [0]" xfId="1" builtinId="6"/>
    <cellStyle name="Normal" xfId="0" builtinId="0"/>
    <cellStyle name="Normal 2" xfId="2"/>
    <cellStyle name="Normal 2 2" xfId="4"/>
    <cellStyle name="Normal 3" xfId="6"/>
    <cellStyle name="Pourcentage" xfId="5" builtinId="5"/>
    <cellStyle name="TableStyleLight1" xfId="3"/>
  </cellStyles>
  <dxfs count="0"/>
  <tableStyles count="0" defaultTableStyle="TableStyleMedium2" defaultPivotStyle="PivotStyleLight16"/>
  <colors>
    <mruColors>
      <color rgb="FFFFC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3" Type="http://schemas.openxmlformats.org/officeDocument/2006/relationships/worksheet" Target="worksheets/sheet3.xml"/><Relationship Id="rId7" Type="http://schemas.openxmlformats.org/officeDocument/2006/relationships/pivotCacheDefinition" Target="pivotCache/pivotCacheDefinition1.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99" Type="http://schemas.openxmlformats.org/officeDocument/2006/relationships/image" Target="../media/image299.jpeg"/><Relationship Id="rId21" Type="http://schemas.openxmlformats.org/officeDocument/2006/relationships/image" Target="../media/image21.jpeg"/><Relationship Id="rId63" Type="http://schemas.openxmlformats.org/officeDocument/2006/relationships/image" Target="../media/image63.jpeg"/><Relationship Id="rId159" Type="http://schemas.openxmlformats.org/officeDocument/2006/relationships/image" Target="../media/image159.png"/><Relationship Id="rId170" Type="http://schemas.openxmlformats.org/officeDocument/2006/relationships/image" Target="../media/image170.jpeg"/><Relationship Id="rId226" Type="http://schemas.openxmlformats.org/officeDocument/2006/relationships/image" Target="../media/image226.jpeg"/><Relationship Id="rId268" Type="http://schemas.openxmlformats.org/officeDocument/2006/relationships/image" Target="../media/image268.jpeg"/><Relationship Id="rId32" Type="http://schemas.openxmlformats.org/officeDocument/2006/relationships/image" Target="../media/image32.jpeg"/><Relationship Id="rId74" Type="http://schemas.openxmlformats.org/officeDocument/2006/relationships/image" Target="../media/image74.jpeg"/><Relationship Id="rId128" Type="http://schemas.openxmlformats.org/officeDocument/2006/relationships/image" Target="../media/image128.jpeg"/><Relationship Id="rId5" Type="http://schemas.openxmlformats.org/officeDocument/2006/relationships/image" Target="../media/image5.jpeg"/><Relationship Id="rId181" Type="http://schemas.openxmlformats.org/officeDocument/2006/relationships/image" Target="../media/image181.jpeg"/><Relationship Id="rId237" Type="http://schemas.openxmlformats.org/officeDocument/2006/relationships/image" Target="../media/image237.jpeg"/><Relationship Id="rId279" Type="http://schemas.openxmlformats.org/officeDocument/2006/relationships/image" Target="../media/image279.emf"/><Relationship Id="rId43" Type="http://schemas.openxmlformats.org/officeDocument/2006/relationships/image" Target="../media/image43.png"/><Relationship Id="rId139" Type="http://schemas.openxmlformats.org/officeDocument/2006/relationships/image" Target="../media/image139.jpeg"/><Relationship Id="rId290" Type="http://schemas.openxmlformats.org/officeDocument/2006/relationships/image" Target="../media/image290.jpeg"/><Relationship Id="rId304" Type="http://schemas.openxmlformats.org/officeDocument/2006/relationships/image" Target="../media/image304.jpeg"/><Relationship Id="rId85" Type="http://schemas.openxmlformats.org/officeDocument/2006/relationships/image" Target="../media/image85.jpe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248" Type="http://schemas.openxmlformats.org/officeDocument/2006/relationships/image" Target="../media/image248.jpeg"/><Relationship Id="rId12" Type="http://schemas.openxmlformats.org/officeDocument/2006/relationships/image" Target="../media/image12.jpeg"/><Relationship Id="rId108" Type="http://schemas.openxmlformats.org/officeDocument/2006/relationships/image" Target="../media/image108.jpeg"/><Relationship Id="rId54" Type="http://schemas.openxmlformats.org/officeDocument/2006/relationships/image" Target="../media/image54.jpeg"/><Relationship Id="rId96" Type="http://schemas.openxmlformats.org/officeDocument/2006/relationships/image" Target="../media/image96.jpeg"/><Relationship Id="rId161" Type="http://schemas.openxmlformats.org/officeDocument/2006/relationships/image" Target="../media/image161.jpeg"/><Relationship Id="rId217" Type="http://schemas.openxmlformats.org/officeDocument/2006/relationships/image" Target="../media/image217.jpeg"/><Relationship Id="rId259" Type="http://schemas.openxmlformats.org/officeDocument/2006/relationships/image" Target="../media/image259.jpeg"/><Relationship Id="rId23" Type="http://schemas.openxmlformats.org/officeDocument/2006/relationships/image" Target="../media/image23.jpeg"/><Relationship Id="rId119" Type="http://schemas.openxmlformats.org/officeDocument/2006/relationships/image" Target="../media/image119.jpeg"/><Relationship Id="rId270" Type="http://schemas.openxmlformats.org/officeDocument/2006/relationships/image" Target="../media/image270.jpeg"/><Relationship Id="rId65" Type="http://schemas.openxmlformats.org/officeDocument/2006/relationships/image" Target="../media/image65.png"/><Relationship Id="rId130" Type="http://schemas.openxmlformats.org/officeDocument/2006/relationships/image" Target="../media/image130.jpeg"/><Relationship Id="rId172" Type="http://schemas.openxmlformats.org/officeDocument/2006/relationships/image" Target="../media/image172.png"/><Relationship Id="rId193" Type="http://schemas.openxmlformats.org/officeDocument/2006/relationships/image" Target="../media/image193.jpeg"/><Relationship Id="rId207" Type="http://schemas.openxmlformats.org/officeDocument/2006/relationships/image" Target="../media/image207.jpeg"/><Relationship Id="rId228" Type="http://schemas.openxmlformats.org/officeDocument/2006/relationships/image" Target="../media/image228.jpeg"/><Relationship Id="rId249" Type="http://schemas.openxmlformats.org/officeDocument/2006/relationships/image" Target="../media/image249.jpe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jpeg"/><Relationship Id="rId281" Type="http://schemas.openxmlformats.org/officeDocument/2006/relationships/image" Target="../media/image281.jpeg"/><Relationship Id="rId34" Type="http://schemas.openxmlformats.org/officeDocument/2006/relationships/image" Target="../media/image34.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20" Type="http://schemas.openxmlformats.org/officeDocument/2006/relationships/image" Target="../media/image120.jpeg"/><Relationship Id="rId141" Type="http://schemas.openxmlformats.org/officeDocument/2006/relationships/image" Target="../media/image141.jpeg"/><Relationship Id="rId7" Type="http://schemas.openxmlformats.org/officeDocument/2006/relationships/image" Target="../media/image7.jpeg"/><Relationship Id="rId162" Type="http://schemas.openxmlformats.org/officeDocument/2006/relationships/image" Target="../media/image162.png"/><Relationship Id="rId183" Type="http://schemas.openxmlformats.org/officeDocument/2006/relationships/image" Target="../media/image183.jpeg"/><Relationship Id="rId218" Type="http://schemas.openxmlformats.org/officeDocument/2006/relationships/image" Target="../media/image218.jpeg"/><Relationship Id="rId239" Type="http://schemas.openxmlformats.org/officeDocument/2006/relationships/image" Target="../media/image239.jpeg"/><Relationship Id="rId250" Type="http://schemas.openxmlformats.org/officeDocument/2006/relationships/image" Target="../media/image250.jpeg"/><Relationship Id="rId271" Type="http://schemas.openxmlformats.org/officeDocument/2006/relationships/image" Target="../media/image271.jpeg"/><Relationship Id="rId292" Type="http://schemas.openxmlformats.org/officeDocument/2006/relationships/image" Target="../media/image292.jpeg"/><Relationship Id="rId306" Type="http://schemas.openxmlformats.org/officeDocument/2006/relationships/image" Target="../media/image306.jpeg"/><Relationship Id="rId24" Type="http://schemas.openxmlformats.org/officeDocument/2006/relationships/image" Target="../media/image24.jpeg"/><Relationship Id="rId45" Type="http://schemas.openxmlformats.org/officeDocument/2006/relationships/image" Target="../media/image45.png"/><Relationship Id="rId66" Type="http://schemas.openxmlformats.org/officeDocument/2006/relationships/image" Target="../media/image66.jpeg"/><Relationship Id="rId87" Type="http://schemas.openxmlformats.org/officeDocument/2006/relationships/image" Target="../media/image87.jpeg"/><Relationship Id="rId110" Type="http://schemas.openxmlformats.org/officeDocument/2006/relationships/image" Target="../media/image110.jpeg"/><Relationship Id="rId131" Type="http://schemas.openxmlformats.org/officeDocument/2006/relationships/image" Target="../media/image131.jpeg"/><Relationship Id="rId152" Type="http://schemas.openxmlformats.org/officeDocument/2006/relationships/image" Target="../media/image152.png"/><Relationship Id="rId173" Type="http://schemas.openxmlformats.org/officeDocument/2006/relationships/image" Target="../media/image173.png"/><Relationship Id="rId194" Type="http://schemas.openxmlformats.org/officeDocument/2006/relationships/image" Target="../media/image194.jpeg"/><Relationship Id="rId208" Type="http://schemas.openxmlformats.org/officeDocument/2006/relationships/image" Target="../media/image208.jpeg"/><Relationship Id="rId229" Type="http://schemas.openxmlformats.org/officeDocument/2006/relationships/image" Target="../media/image229.jpeg"/><Relationship Id="rId240" Type="http://schemas.openxmlformats.org/officeDocument/2006/relationships/image" Target="../media/image240.jpeg"/><Relationship Id="rId261" Type="http://schemas.openxmlformats.org/officeDocument/2006/relationships/image" Target="../media/image261.jpeg"/><Relationship Id="rId14" Type="http://schemas.openxmlformats.org/officeDocument/2006/relationships/image" Target="../media/image14.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282" Type="http://schemas.openxmlformats.org/officeDocument/2006/relationships/image" Target="../media/image282.jpeg"/><Relationship Id="rId8" Type="http://schemas.openxmlformats.org/officeDocument/2006/relationships/image" Target="../media/image8.jpeg"/><Relationship Id="rId98" Type="http://schemas.openxmlformats.org/officeDocument/2006/relationships/image" Target="../media/image98.jpeg"/><Relationship Id="rId121" Type="http://schemas.openxmlformats.org/officeDocument/2006/relationships/image" Target="../media/image121.jpeg"/><Relationship Id="rId142" Type="http://schemas.openxmlformats.org/officeDocument/2006/relationships/image" Target="../media/image142.jpeg"/><Relationship Id="rId163" Type="http://schemas.openxmlformats.org/officeDocument/2006/relationships/image" Target="../media/image163.jpeg"/><Relationship Id="rId184" Type="http://schemas.openxmlformats.org/officeDocument/2006/relationships/image" Target="../media/image184.jpeg"/><Relationship Id="rId219" Type="http://schemas.openxmlformats.org/officeDocument/2006/relationships/image" Target="../media/image219.jpeg"/><Relationship Id="rId230" Type="http://schemas.openxmlformats.org/officeDocument/2006/relationships/image" Target="../media/image230.jpg"/><Relationship Id="rId251" Type="http://schemas.openxmlformats.org/officeDocument/2006/relationships/image" Target="../media/image251.jpeg"/><Relationship Id="rId25" Type="http://schemas.openxmlformats.org/officeDocument/2006/relationships/image" Target="../media/image25.jpeg"/><Relationship Id="rId46" Type="http://schemas.openxmlformats.org/officeDocument/2006/relationships/image" Target="../media/image46.png"/><Relationship Id="rId67" Type="http://schemas.openxmlformats.org/officeDocument/2006/relationships/image" Target="../media/image67.jpeg"/><Relationship Id="rId272" Type="http://schemas.openxmlformats.org/officeDocument/2006/relationships/image" Target="../media/image272.jpeg"/><Relationship Id="rId293" Type="http://schemas.openxmlformats.org/officeDocument/2006/relationships/image" Target="../media/image293.jpeg"/><Relationship Id="rId307" Type="http://schemas.openxmlformats.org/officeDocument/2006/relationships/image" Target="../media/image307.jpeg"/><Relationship Id="rId88" Type="http://schemas.openxmlformats.org/officeDocument/2006/relationships/image" Target="../media/image88.jpeg"/><Relationship Id="rId111" Type="http://schemas.openxmlformats.org/officeDocument/2006/relationships/image" Target="../media/image111.jpeg"/><Relationship Id="rId132" Type="http://schemas.openxmlformats.org/officeDocument/2006/relationships/image" Target="../media/image132.jpeg"/><Relationship Id="rId153" Type="http://schemas.openxmlformats.org/officeDocument/2006/relationships/image" Target="../media/image153.jpeg"/><Relationship Id="rId174" Type="http://schemas.openxmlformats.org/officeDocument/2006/relationships/image" Target="../media/image174.jpeg"/><Relationship Id="rId195" Type="http://schemas.openxmlformats.org/officeDocument/2006/relationships/image" Target="../media/image195.jpeg"/><Relationship Id="rId209" Type="http://schemas.openxmlformats.org/officeDocument/2006/relationships/image" Target="../media/image209.jpeg"/><Relationship Id="rId220" Type="http://schemas.openxmlformats.org/officeDocument/2006/relationships/image" Target="../media/image220.jpeg"/><Relationship Id="rId241" Type="http://schemas.openxmlformats.org/officeDocument/2006/relationships/image" Target="../media/image241.jpe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57.jpeg"/><Relationship Id="rId262" Type="http://schemas.openxmlformats.org/officeDocument/2006/relationships/image" Target="../media/image262.jpeg"/><Relationship Id="rId283" Type="http://schemas.openxmlformats.org/officeDocument/2006/relationships/image" Target="../media/image283.jpeg"/><Relationship Id="rId78" Type="http://schemas.openxmlformats.org/officeDocument/2006/relationships/image" Target="../media/image78.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43" Type="http://schemas.openxmlformats.org/officeDocument/2006/relationships/image" Target="../media/image143.jpeg"/><Relationship Id="rId164" Type="http://schemas.openxmlformats.org/officeDocument/2006/relationships/image" Target="../media/image164.png"/><Relationship Id="rId185" Type="http://schemas.openxmlformats.org/officeDocument/2006/relationships/image" Target="../media/image185.jpeg"/><Relationship Id="rId9" Type="http://schemas.openxmlformats.org/officeDocument/2006/relationships/image" Target="../media/image9.jpeg"/><Relationship Id="rId210" Type="http://schemas.openxmlformats.org/officeDocument/2006/relationships/image" Target="../media/image210.jpeg"/><Relationship Id="rId26" Type="http://schemas.openxmlformats.org/officeDocument/2006/relationships/image" Target="../media/image26.jpeg"/><Relationship Id="rId231" Type="http://schemas.openxmlformats.org/officeDocument/2006/relationships/image" Target="../media/image231.jpg"/><Relationship Id="rId252" Type="http://schemas.openxmlformats.org/officeDocument/2006/relationships/image" Target="../media/image252.jpeg"/><Relationship Id="rId273" Type="http://schemas.openxmlformats.org/officeDocument/2006/relationships/image" Target="../media/image273.jpeg"/><Relationship Id="rId294" Type="http://schemas.openxmlformats.org/officeDocument/2006/relationships/image" Target="../media/image294.jpeg"/><Relationship Id="rId308" Type="http://schemas.openxmlformats.org/officeDocument/2006/relationships/image" Target="../media/image308.jpeg"/><Relationship Id="rId47" Type="http://schemas.openxmlformats.org/officeDocument/2006/relationships/image" Target="../media/image47.jpeg"/><Relationship Id="rId68" Type="http://schemas.openxmlformats.org/officeDocument/2006/relationships/image" Target="../media/image68.jpe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 Id="rId154" Type="http://schemas.openxmlformats.org/officeDocument/2006/relationships/image" Target="../media/image154.png"/><Relationship Id="rId175" Type="http://schemas.openxmlformats.org/officeDocument/2006/relationships/image" Target="../media/image175.jpeg"/><Relationship Id="rId196" Type="http://schemas.openxmlformats.org/officeDocument/2006/relationships/image" Target="../media/image196.jpeg"/><Relationship Id="rId200" Type="http://schemas.openxmlformats.org/officeDocument/2006/relationships/image" Target="../media/image200.jpeg"/><Relationship Id="rId16" Type="http://schemas.openxmlformats.org/officeDocument/2006/relationships/image" Target="../media/image16.jpeg"/><Relationship Id="rId221" Type="http://schemas.openxmlformats.org/officeDocument/2006/relationships/image" Target="../media/image221.jpeg"/><Relationship Id="rId242" Type="http://schemas.openxmlformats.org/officeDocument/2006/relationships/image" Target="../media/image242.jpeg"/><Relationship Id="rId263" Type="http://schemas.openxmlformats.org/officeDocument/2006/relationships/image" Target="../media/image263.jpeg"/><Relationship Id="rId284" Type="http://schemas.openxmlformats.org/officeDocument/2006/relationships/image" Target="../media/image284.emf"/><Relationship Id="rId37" Type="http://schemas.openxmlformats.org/officeDocument/2006/relationships/image" Target="../media/image37.jpeg"/><Relationship Id="rId58" Type="http://schemas.openxmlformats.org/officeDocument/2006/relationships/image" Target="../media/image58.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44" Type="http://schemas.openxmlformats.org/officeDocument/2006/relationships/image" Target="../media/image144.jpeg"/><Relationship Id="rId90" Type="http://schemas.openxmlformats.org/officeDocument/2006/relationships/image" Target="../media/image90.jpeg"/><Relationship Id="rId165" Type="http://schemas.openxmlformats.org/officeDocument/2006/relationships/image" Target="../media/image165.png"/><Relationship Id="rId186" Type="http://schemas.openxmlformats.org/officeDocument/2006/relationships/image" Target="../media/image186.jpeg"/><Relationship Id="rId211" Type="http://schemas.openxmlformats.org/officeDocument/2006/relationships/image" Target="../media/image211.jpeg"/><Relationship Id="rId232" Type="http://schemas.openxmlformats.org/officeDocument/2006/relationships/image" Target="../media/image232.jpeg"/><Relationship Id="rId253" Type="http://schemas.openxmlformats.org/officeDocument/2006/relationships/image" Target="../media/image253.jpeg"/><Relationship Id="rId274" Type="http://schemas.openxmlformats.org/officeDocument/2006/relationships/image" Target="../media/image274.jpeg"/><Relationship Id="rId295" Type="http://schemas.openxmlformats.org/officeDocument/2006/relationships/image" Target="../media/image295.jpeg"/><Relationship Id="rId309" Type="http://schemas.openxmlformats.org/officeDocument/2006/relationships/image" Target="../media/image309.jpeg"/><Relationship Id="rId27" Type="http://schemas.openxmlformats.org/officeDocument/2006/relationships/image" Target="../media/image27.jpeg"/><Relationship Id="rId48" Type="http://schemas.openxmlformats.org/officeDocument/2006/relationships/image" Target="../media/image48.png"/><Relationship Id="rId69" Type="http://schemas.openxmlformats.org/officeDocument/2006/relationships/image" Target="../media/image69.jpeg"/><Relationship Id="rId113" Type="http://schemas.openxmlformats.org/officeDocument/2006/relationships/image" Target="../media/image113.jpeg"/><Relationship Id="rId134" Type="http://schemas.openxmlformats.org/officeDocument/2006/relationships/image" Target="../media/image134.jpeg"/><Relationship Id="rId80" Type="http://schemas.openxmlformats.org/officeDocument/2006/relationships/image" Target="../media/image80.jpeg"/><Relationship Id="rId155" Type="http://schemas.openxmlformats.org/officeDocument/2006/relationships/image" Target="../media/image155.png"/><Relationship Id="rId176" Type="http://schemas.openxmlformats.org/officeDocument/2006/relationships/image" Target="../media/image176.jpeg"/><Relationship Id="rId197" Type="http://schemas.openxmlformats.org/officeDocument/2006/relationships/image" Target="../media/image197.jpeg"/><Relationship Id="rId201" Type="http://schemas.openxmlformats.org/officeDocument/2006/relationships/image" Target="../media/image201.jpeg"/><Relationship Id="rId222" Type="http://schemas.openxmlformats.org/officeDocument/2006/relationships/image" Target="../media/image222.jpeg"/><Relationship Id="rId243" Type="http://schemas.openxmlformats.org/officeDocument/2006/relationships/image" Target="../media/image243.jpeg"/><Relationship Id="rId264" Type="http://schemas.openxmlformats.org/officeDocument/2006/relationships/image" Target="../media/image264.jpeg"/><Relationship Id="rId285" Type="http://schemas.openxmlformats.org/officeDocument/2006/relationships/image" Target="../media/image285.emf"/><Relationship Id="rId17" Type="http://schemas.openxmlformats.org/officeDocument/2006/relationships/image" Target="../media/image17.jpeg"/><Relationship Id="rId38" Type="http://schemas.openxmlformats.org/officeDocument/2006/relationships/image" Target="../media/image38.png"/><Relationship Id="rId59" Type="http://schemas.openxmlformats.org/officeDocument/2006/relationships/image" Target="../media/image59.jpeg"/><Relationship Id="rId103" Type="http://schemas.openxmlformats.org/officeDocument/2006/relationships/image" Target="../media/image103.jpeg"/><Relationship Id="rId124" Type="http://schemas.openxmlformats.org/officeDocument/2006/relationships/image" Target="../media/image124.jpeg"/><Relationship Id="rId310" Type="http://schemas.openxmlformats.org/officeDocument/2006/relationships/image" Target="../media/image310.jpeg"/><Relationship Id="rId70" Type="http://schemas.openxmlformats.org/officeDocument/2006/relationships/image" Target="../media/image70.jpeg"/><Relationship Id="rId91" Type="http://schemas.openxmlformats.org/officeDocument/2006/relationships/image" Target="../media/image91.jpeg"/><Relationship Id="rId145" Type="http://schemas.openxmlformats.org/officeDocument/2006/relationships/image" Target="../media/image145.jpeg"/><Relationship Id="rId166" Type="http://schemas.openxmlformats.org/officeDocument/2006/relationships/image" Target="../media/image166.png"/><Relationship Id="rId187" Type="http://schemas.openxmlformats.org/officeDocument/2006/relationships/image" Target="../media/image187.jpeg"/><Relationship Id="rId1" Type="http://schemas.openxmlformats.org/officeDocument/2006/relationships/image" Target="../media/image1.png"/><Relationship Id="rId212" Type="http://schemas.openxmlformats.org/officeDocument/2006/relationships/image" Target="../media/image212.jpeg"/><Relationship Id="rId233" Type="http://schemas.openxmlformats.org/officeDocument/2006/relationships/image" Target="../media/image233.jpeg"/><Relationship Id="rId254" Type="http://schemas.openxmlformats.org/officeDocument/2006/relationships/image" Target="../media/image254.jpeg"/><Relationship Id="rId28" Type="http://schemas.openxmlformats.org/officeDocument/2006/relationships/image" Target="../media/image28.jpeg"/><Relationship Id="rId49" Type="http://schemas.openxmlformats.org/officeDocument/2006/relationships/image" Target="../media/image49.png"/><Relationship Id="rId114" Type="http://schemas.openxmlformats.org/officeDocument/2006/relationships/image" Target="../media/image114.jpeg"/><Relationship Id="rId275" Type="http://schemas.openxmlformats.org/officeDocument/2006/relationships/image" Target="../media/image275.jpeg"/><Relationship Id="rId296" Type="http://schemas.openxmlformats.org/officeDocument/2006/relationships/image" Target="../media/image296.jpeg"/><Relationship Id="rId300" Type="http://schemas.openxmlformats.org/officeDocument/2006/relationships/image" Target="../media/image300.jpeg"/><Relationship Id="rId60" Type="http://schemas.openxmlformats.org/officeDocument/2006/relationships/image" Target="../media/image60.jpeg"/><Relationship Id="rId81" Type="http://schemas.openxmlformats.org/officeDocument/2006/relationships/image" Target="../media/image81.jpeg"/><Relationship Id="rId135" Type="http://schemas.openxmlformats.org/officeDocument/2006/relationships/image" Target="../media/image135.jpeg"/><Relationship Id="rId156" Type="http://schemas.openxmlformats.org/officeDocument/2006/relationships/image" Target="../media/image156.png"/><Relationship Id="rId177" Type="http://schemas.openxmlformats.org/officeDocument/2006/relationships/image" Target="../media/image177.jpeg"/><Relationship Id="rId198" Type="http://schemas.openxmlformats.org/officeDocument/2006/relationships/image" Target="../media/image198.jpeg"/><Relationship Id="rId202" Type="http://schemas.openxmlformats.org/officeDocument/2006/relationships/image" Target="../media/image202.jpeg"/><Relationship Id="rId223" Type="http://schemas.openxmlformats.org/officeDocument/2006/relationships/image" Target="../media/image223.jpeg"/><Relationship Id="rId244" Type="http://schemas.openxmlformats.org/officeDocument/2006/relationships/image" Target="../media/image244.jpeg"/><Relationship Id="rId18" Type="http://schemas.openxmlformats.org/officeDocument/2006/relationships/image" Target="../media/image18.jpeg"/><Relationship Id="rId39" Type="http://schemas.openxmlformats.org/officeDocument/2006/relationships/image" Target="../media/image39.png"/><Relationship Id="rId265" Type="http://schemas.openxmlformats.org/officeDocument/2006/relationships/image" Target="../media/image265.jpeg"/><Relationship Id="rId286" Type="http://schemas.openxmlformats.org/officeDocument/2006/relationships/image" Target="../media/image286.emf"/><Relationship Id="rId50" Type="http://schemas.openxmlformats.org/officeDocument/2006/relationships/image" Target="../media/image50.png"/><Relationship Id="rId104" Type="http://schemas.openxmlformats.org/officeDocument/2006/relationships/image" Target="../media/image104.jpeg"/><Relationship Id="rId125" Type="http://schemas.openxmlformats.org/officeDocument/2006/relationships/image" Target="../media/image125.jpeg"/><Relationship Id="rId146" Type="http://schemas.openxmlformats.org/officeDocument/2006/relationships/image" Target="../media/image146.jpeg"/><Relationship Id="rId167" Type="http://schemas.openxmlformats.org/officeDocument/2006/relationships/image" Target="../media/image167.png"/><Relationship Id="rId188" Type="http://schemas.openxmlformats.org/officeDocument/2006/relationships/image" Target="../media/image188.jpeg"/><Relationship Id="rId311" Type="http://schemas.openxmlformats.org/officeDocument/2006/relationships/image" Target="../media/image311.jpeg"/><Relationship Id="rId71" Type="http://schemas.openxmlformats.org/officeDocument/2006/relationships/image" Target="../media/image71.jpeg"/><Relationship Id="rId92" Type="http://schemas.openxmlformats.org/officeDocument/2006/relationships/image" Target="../media/image92.jpeg"/><Relationship Id="rId213" Type="http://schemas.openxmlformats.org/officeDocument/2006/relationships/image" Target="../media/image213.jpeg"/><Relationship Id="rId234" Type="http://schemas.openxmlformats.org/officeDocument/2006/relationships/image" Target="../media/image234.jpeg"/><Relationship Id="rId2" Type="http://schemas.openxmlformats.org/officeDocument/2006/relationships/image" Target="../media/image2.png"/><Relationship Id="rId29" Type="http://schemas.openxmlformats.org/officeDocument/2006/relationships/image" Target="../media/image29.jpeg"/><Relationship Id="rId255" Type="http://schemas.openxmlformats.org/officeDocument/2006/relationships/image" Target="../media/image255.jpeg"/><Relationship Id="rId276" Type="http://schemas.openxmlformats.org/officeDocument/2006/relationships/image" Target="../media/image276.jpeg"/><Relationship Id="rId297" Type="http://schemas.openxmlformats.org/officeDocument/2006/relationships/image" Target="../media/image297.jpeg"/><Relationship Id="rId40" Type="http://schemas.openxmlformats.org/officeDocument/2006/relationships/image" Target="../media/image40.png"/><Relationship Id="rId115" Type="http://schemas.openxmlformats.org/officeDocument/2006/relationships/image" Target="../media/image115.jpeg"/><Relationship Id="rId136" Type="http://schemas.openxmlformats.org/officeDocument/2006/relationships/image" Target="../media/image136.jpeg"/><Relationship Id="rId157" Type="http://schemas.openxmlformats.org/officeDocument/2006/relationships/image" Target="../media/image157.png"/><Relationship Id="rId178" Type="http://schemas.openxmlformats.org/officeDocument/2006/relationships/image" Target="../media/image178.jpeg"/><Relationship Id="rId301" Type="http://schemas.openxmlformats.org/officeDocument/2006/relationships/image" Target="../media/image301.png"/><Relationship Id="rId61" Type="http://schemas.openxmlformats.org/officeDocument/2006/relationships/image" Target="../media/image61.jpeg"/><Relationship Id="rId82" Type="http://schemas.openxmlformats.org/officeDocument/2006/relationships/image" Target="../media/image82.jpeg"/><Relationship Id="rId199" Type="http://schemas.openxmlformats.org/officeDocument/2006/relationships/image" Target="../media/image199.jpeg"/><Relationship Id="rId203" Type="http://schemas.openxmlformats.org/officeDocument/2006/relationships/image" Target="../media/image203.jpeg"/><Relationship Id="rId19" Type="http://schemas.openxmlformats.org/officeDocument/2006/relationships/image" Target="../media/image19.jpeg"/><Relationship Id="rId224" Type="http://schemas.openxmlformats.org/officeDocument/2006/relationships/image" Target="../media/image224.jpeg"/><Relationship Id="rId245" Type="http://schemas.openxmlformats.org/officeDocument/2006/relationships/image" Target="../media/image245.jpeg"/><Relationship Id="rId266" Type="http://schemas.openxmlformats.org/officeDocument/2006/relationships/image" Target="../media/image266.jpeg"/><Relationship Id="rId287" Type="http://schemas.openxmlformats.org/officeDocument/2006/relationships/image" Target="../media/image287.emf"/><Relationship Id="rId30" Type="http://schemas.openxmlformats.org/officeDocument/2006/relationships/image" Target="../media/image30.jpeg"/><Relationship Id="rId105" Type="http://schemas.openxmlformats.org/officeDocument/2006/relationships/image" Target="../media/image105.jpeg"/><Relationship Id="rId126" Type="http://schemas.openxmlformats.org/officeDocument/2006/relationships/image" Target="../media/image126.jpeg"/><Relationship Id="rId147" Type="http://schemas.openxmlformats.org/officeDocument/2006/relationships/image" Target="../media/image147.jpeg"/><Relationship Id="rId168" Type="http://schemas.openxmlformats.org/officeDocument/2006/relationships/image" Target="../media/image168.png"/><Relationship Id="rId312" Type="http://schemas.openxmlformats.org/officeDocument/2006/relationships/image" Target="../media/image312.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189" Type="http://schemas.openxmlformats.org/officeDocument/2006/relationships/image" Target="../media/image189.jpeg"/><Relationship Id="rId3" Type="http://schemas.openxmlformats.org/officeDocument/2006/relationships/image" Target="../media/image3.jpeg"/><Relationship Id="rId214" Type="http://schemas.openxmlformats.org/officeDocument/2006/relationships/image" Target="../media/image214.jpeg"/><Relationship Id="rId235" Type="http://schemas.openxmlformats.org/officeDocument/2006/relationships/image" Target="../media/image235.jpeg"/><Relationship Id="rId256" Type="http://schemas.openxmlformats.org/officeDocument/2006/relationships/image" Target="../media/image256.jpeg"/><Relationship Id="rId277" Type="http://schemas.openxmlformats.org/officeDocument/2006/relationships/image" Target="../media/image277.emf"/><Relationship Id="rId298" Type="http://schemas.openxmlformats.org/officeDocument/2006/relationships/image" Target="../media/image298.jpeg"/><Relationship Id="rId116" Type="http://schemas.openxmlformats.org/officeDocument/2006/relationships/image" Target="../media/image116.jpeg"/><Relationship Id="rId137" Type="http://schemas.openxmlformats.org/officeDocument/2006/relationships/image" Target="../media/image137.jpeg"/><Relationship Id="rId158" Type="http://schemas.openxmlformats.org/officeDocument/2006/relationships/image" Target="../media/image158.png"/><Relationship Id="rId302" Type="http://schemas.openxmlformats.org/officeDocument/2006/relationships/image" Target="../media/image302.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179" Type="http://schemas.openxmlformats.org/officeDocument/2006/relationships/image" Target="../media/image179.jpeg"/><Relationship Id="rId190" Type="http://schemas.openxmlformats.org/officeDocument/2006/relationships/image" Target="../media/image190.jpeg"/><Relationship Id="rId204" Type="http://schemas.openxmlformats.org/officeDocument/2006/relationships/image" Target="../media/image204.jpeg"/><Relationship Id="rId225" Type="http://schemas.openxmlformats.org/officeDocument/2006/relationships/image" Target="../media/image225.jpeg"/><Relationship Id="rId246" Type="http://schemas.openxmlformats.org/officeDocument/2006/relationships/image" Target="../media/image246.jpeg"/><Relationship Id="rId267" Type="http://schemas.openxmlformats.org/officeDocument/2006/relationships/image" Target="../media/image267.jpeg"/><Relationship Id="rId288" Type="http://schemas.openxmlformats.org/officeDocument/2006/relationships/image" Target="../media/image288.png"/><Relationship Id="rId106" Type="http://schemas.openxmlformats.org/officeDocument/2006/relationships/image" Target="../media/image106.jpeg"/><Relationship Id="rId127" Type="http://schemas.openxmlformats.org/officeDocument/2006/relationships/image" Target="../media/image127.jpeg"/><Relationship Id="rId313" Type="http://schemas.openxmlformats.org/officeDocument/2006/relationships/image" Target="../media/image313.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94" Type="http://schemas.openxmlformats.org/officeDocument/2006/relationships/image" Target="../media/image94.jpeg"/><Relationship Id="rId148" Type="http://schemas.openxmlformats.org/officeDocument/2006/relationships/image" Target="../media/image148.jpeg"/><Relationship Id="rId169" Type="http://schemas.openxmlformats.org/officeDocument/2006/relationships/image" Target="../media/image169.jpeg"/><Relationship Id="rId4" Type="http://schemas.openxmlformats.org/officeDocument/2006/relationships/image" Target="../media/image4.jpeg"/><Relationship Id="rId180" Type="http://schemas.openxmlformats.org/officeDocument/2006/relationships/image" Target="../media/image180.jpeg"/><Relationship Id="rId215" Type="http://schemas.openxmlformats.org/officeDocument/2006/relationships/image" Target="../media/image215.jpeg"/><Relationship Id="rId236" Type="http://schemas.openxmlformats.org/officeDocument/2006/relationships/image" Target="../media/image236.jpeg"/><Relationship Id="rId257" Type="http://schemas.openxmlformats.org/officeDocument/2006/relationships/image" Target="../media/image257.jpeg"/><Relationship Id="rId278" Type="http://schemas.openxmlformats.org/officeDocument/2006/relationships/image" Target="../media/image278.emf"/><Relationship Id="rId303" Type="http://schemas.openxmlformats.org/officeDocument/2006/relationships/image" Target="../media/image303.jpeg"/><Relationship Id="rId42" Type="http://schemas.openxmlformats.org/officeDocument/2006/relationships/image" Target="../media/image42.jpeg"/><Relationship Id="rId84" Type="http://schemas.openxmlformats.org/officeDocument/2006/relationships/image" Target="../media/image84.jpeg"/><Relationship Id="rId138" Type="http://schemas.openxmlformats.org/officeDocument/2006/relationships/image" Target="../media/image138.jpeg"/><Relationship Id="rId191" Type="http://schemas.openxmlformats.org/officeDocument/2006/relationships/image" Target="../media/image191.jpeg"/><Relationship Id="rId205" Type="http://schemas.openxmlformats.org/officeDocument/2006/relationships/image" Target="../media/image205.jpeg"/><Relationship Id="rId247" Type="http://schemas.openxmlformats.org/officeDocument/2006/relationships/image" Target="../media/image247.jpeg"/><Relationship Id="rId107" Type="http://schemas.openxmlformats.org/officeDocument/2006/relationships/image" Target="../media/image107.jpeg"/><Relationship Id="rId289" Type="http://schemas.openxmlformats.org/officeDocument/2006/relationships/image" Target="../media/image289.png"/><Relationship Id="rId11" Type="http://schemas.openxmlformats.org/officeDocument/2006/relationships/image" Target="../media/image11.jpeg"/><Relationship Id="rId53" Type="http://schemas.openxmlformats.org/officeDocument/2006/relationships/image" Target="../media/image53.jpeg"/><Relationship Id="rId149" Type="http://schemas.openxmlformats.org/officeDocument/2006/relationships/image" Target="../media/image149.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jpeg"/><Relationship Id="rId258" Type="http://schemas.openxmlformats.org/officeDocument/2006/relationships/image" Target="../media/image258.jpeg"/><Relationship Id="rId22" Type="http://schemas.openxmlformats.org/officeDocument/2006/relationships/image" Target="../media/image22.jpeg"/><Relationship Id="rId64" Type="http://schemas.openxmlformats.org/officeDocument/2006/relationships/image" Target="../media/image64.jpeg"/><Relationship Id="rId118" Type="http://schemas.openxmlformats.org/officeDocument/2006/relationships/image" Target="../media/image118.jpe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png"/><Relationship Id="rId33" Type="http://schemas.openxmlformats.org/officeDocument/2006/relationships/image" Target="../media/image33.jpeg"/><Relationship Id="rId129" Type="http://schemas.openxmlformats.org/officeDocument/2006/relationships/image" Target="../media/image129.jpeg"/><Relationship Id="rId280" Type="http://schemas.openxmlformats.org/officeDocument/2006/relationships/image" Target="../media/image280.jpeg"/><Relationship Id="rId75" Type="http://schemas.openxmlformats.org/officeDocument/2006/relationships/image" Target="../media/image75.jpeg"/><Relationship Id="rId140" Type="http://schemas.openxmlformats.org/officeDocument/2006/relationships/image" Target="../media/image140.jpeg"/><Relationship Id="rId182" Type="http://schemas.openxmlformats.org/officeDocument/2006/relationships/image" Target="../media/image182.png"/><Relationship Id="rId6" Type="http://schemas.openxmlformats.org/officeDocument/2006/relationships/image" Target="../media/image6.jpeg"/><Relationship Id="rId238" Type="http://schemas.openxmlformats.org/officeDocument/2006/relationships/image" Target="../media/image238.jpeg"/><Relationship Id="rId291" Type="http://schemas.openxmlformats.org/officeDocument/2006/relationships/image" Target="../media/image291.jpeg"/><Relationship Id="rId305" Type="http://schemas.openxmlformats.org/officeDocument/2006/relationships/image" Target="../media/image305.jpeg"/><Relationship Id="rId44" Type="http://schemas.openxmlformats.org/officeDocument/2006/relationships/image" Target="../media/image44.png"/><Relationship Id="rId86" Type="http://schemas.openxmlformats.org/officeDocument/2006/relationships/image" Target="../media/image86.jpeg"/><Relationship Id="rId151" Type="http://schemas.openxmlformats.org/officeDocument/2006/relationships/image" Target="../media/image151.png"/></Relationships>
</file>

<file path=xl/drawings/_rels/drawing2.xml.rels><?xml version="1.0" encoding="UTF-8" standalone="yes"?>
<Relationships xmlns="http://schemas.openxmlformats.org/package/2006/relationships"><Relationship Id="rId117" Type="http://schemas.openxmlformats.org/officeDocument/2006/relationships/image" Target="../media/image117.jpeg"/><Relationship Id="rId299" Type="http://schemas.openxmlformats.org/officeDocument/2006/relationships/image" Target="../media/image299.jpeg"/><Relationship Id="rId21" Type="http://schemas.openxmlformats.org/officeDocument/2006/relationships/image" Target="../media/image21.jpeg"/><Relationship Id="rId63" Type="http://schemas.openxmlformats.org/officeDocument/2006/relationships/image" Target="../media/image63.jpeg"/><Relationship Id="rId159" Type="http://schemas.openxmlformats.org/officeDocument/2006/relationships/image" Target="../media/image159.png"/><Relationship Id="rId170" Type="http://schemas.openxmlformats.org/officeDocument/2006/relationships/image" Target="../media/image170.jpeg"/><Relationship Id="rId226" Type="http://schemas.openxmlformats.org/officeDocument/2006/relationships/image" Target="../media/image226.jpeg"/><Relationship Id="rId268" Type="http://schemas.openxmlformats.org/officeDocument/2006/relationships/image" Target="../media/image268.jpeg"/><Relationship Id="rId32" Type="http://schemas.openxmlformats.org/officeDocument/2006/relationships/image" Target="../media/image32.jpeg"/><Relationship Id="rId74" Type="http://schemas.openxmlformats.org/officeDocument/2006/relationships/image" Target="../media/image74.jpeg"/><Relationship Id="rId128" Type="http://schemas.openxmlformats.org/officeDocument/2006/relationships/image" Target="../media/image128.jpeg"/><Relationship Id="rId5" Type="http://schemas.openxmlformats.org/officeDocument/2006/relationships/image" Target="../media/image5.jpeg"/><Relationship Id="rId181" Type="http://schemas.openxmlformats.org/officeDocument/2006/relationships/image" Target="../media/image181.jpeg"/><Relationship Id="rId237" Type="http://schemas.openxmlformats.org/officeDocument/2006/relationships/image" Target="../media/image237.jpeg"/><Relationship Id="rId279" Type="http://schemas.openxmlformats.org/officeDocument/2006/relationships/image" Target="../media/image279.emf"/><Relationship Id="rId43" Type="http://schemas.openxmlformats.org/officeDocument/2006/relationships/image" Target="../media/image43.png"/><Relationship Id="rId139" Type="http://schemas.openxmlformats.org/officeDocument/2006/relationships/image" Target="../media/image139.jpeg"/><Relationship Id="rId290" Type="http://schemas.openxmlformats.org/officeDocument/2006/relationships/image" Target="../media/image290.jpeg"/><Relationship Id="rId304" Type="http://schemas.openxmlformats.org/officeDocument/2006/relationships/image" Target="../media/image304.jpeg"/><Relationship Id="rId85" Type="http://schemas.openxmlformats.org/officeDocument/2006/relationships/image" Target="../media/image85.jpeg"/><Relationship Id="rId150" Type="http://schemas.openxmlformats.org/officeDocument/2006/relationships/image" Target="../media/image150.jpeg"/><Relationship Id="rId192" Type="http://schemas.openxmlformats.org/officeDocument/2006/relationships/image" Target="../media/image192.jpeg"/><Relationship Id="rId206" Type="http://schemas.openxmlformats.org/officeDocument/2006/relationships/image" Target="../media/image206.jpeg"/><Relationship Id="rId248" Type="http://schemas.openxmlformats.org/officeDocument/2006/relationships/image" Target="../media/image248.jpeg"/><Relationship Id="rId12" Type="http://schemas.openxmlformats.org/officeDocument/2006/relationships/image" Target="../media/image12.jpeg"/><Relationship Id="rId108" Type="http://schemas.openxmlformats.org/officeDocument/2006/relationships/image" Target="../media/image108.jpeg"/><Relationship Id="rId54" Type="http://schemas.openxmlformats.org/officeDocument/2006/relationships/image" Target="../media/image54.jpeg"/><Relationship Id="rId96" Type="http://schemas.openxmlformats.org/officeDocument/2006/relationships/image" Target="../media/image96.jpeg"/><Relationship Id="rId161" Type="http://schemas.openxmlformats.org/officeDocument/2006/relationships/image" Target="../media/image161.jpeg"/><Relationship Id="rId217" Type="http://schemas.openxmlformats.org/officeDocument/2006/relationships/image" Target="../media/image217.jpeg"/><Relationship Id="rId259" Type="http://schemas.openxmlformats.org/officeDocument/2006/relationships/image" Target="../media/image259.jpeg"/><Relationship Id="rId23" Type="http://schemas.openxmlformats.org/officeDocument/2006/relationships/image" Target="../media/image23.jpeg"/><Relationship Id="rId119" Type="http://schemas.openxmlformats.org/officeDocument/2006/relationships/image" Target="../media/image119.jpeg"/><Relationship Id="rId270" Type="http://schemas.openxmlformats.org/officeDocument/2006/relationships/image" Target="../media/image270.jpeg"/><Relationship Id="rId65" Type="http://schemas.openxmlformats.org/officeDocument/2006/relationships/image" Target="../media/image65.png"/><Relationship Id="rId130" Type="http://schemas.openxmlformats.org/officeDocument/2006/relationships/image" Target="../media/image130.jpeg"/><Relationship Id="rId172" Type="http://schemas.openxmlformats.org/officeDocument/2006/relationships/image" Target="../media/image172.png"/><Relationship Id="rId193" Type="http://schemas.openxmlformats.org/officeDocument/2006/relationships/image" Target="../media/image193.jpeg"/><Relationship Id="rId207" Type="http://schemas.openxmlformats.org/officeDocument/2006/relationships/image" Target="../media/image207.jpeg"/><Relationship Id="rId228" Type="http://schemas.openxmlformats.org/officeDocument/2006/relationships/image" Target="../media/image228.jpeg"/><Relationship Id="rId249" Type="http://schemas.openxmlformats.org/officeDocument/2006/relationships/image" Target="../media/image249.jpe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jpeg"/><Relationship Id="rId281" Type="http://schemas.openxmlformats.org/officeDocument/2006/relationships/image" Target="../media/image281.jpeg"/><Relationship Id="rId34" Type="http://schemas.openxmlformats.org/officeDocument/2006/relationships/image" Target="../media/image34.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20" Type="http://schemas.openxmlformats.org/officeDocument/2006/relationships/image" Target="../media/image120.jpeg"/><Relationship Id="rId141" Type="http://schemas.openxmlformats.org/officeDocument/2006/relationships/image" Target="../media/image141.jpeg"/><Relationship Id="rId7" Type="http://schemas.openxmlformats.org/officeDocument/2006/relationships/image" Target="../media/image7.jpeg"/><Relationship Id="rId162" Type="http://schemas.openxmlformats.org/officeDocument/2006/relationships/image" Target="../media/image162.png"/><Relationship Id="rId183" Type="http://schemas.openxmlformats.org/officeDocument/2006/relationships/image" Target="../media/image183.jpeg"/><Relationship Id="rId218" Type="http://schemas.openxmlformats.org/officeDocument/2006/relationships/image" Target="../media/image218.jpeg"/><Relationship Id="rId239" Type="http://schemas.openxmlformats.org/officeDocument/2006/relationships/image" Target="../media/image239.jpeg"/><Relationship Id="rId250" Type="http://schemas.openxmlformats.org/officeDocument/2006/relationships/image" Target="../media/image250.jpeg"/><Relationship Id="rId271" Type="http://schemas.openxmlformats.org/officeDocument/2006/relationships/image" Target="../media/image271.jpeg"/><Relationship Id="rId292" Type="http://schemas.openxmlformats.org/officeDocument/2006/relationships/image" Target="../media/image292.jpeg"/><Relationship Id="rId306" Type="http://schemas.openxmlformats.org/officeDocument/2006/relationships/image" Target="../media/image306.jpeg"/><Relationship Id="rId24" Type="http://schemas.openxmlformats.org/officeDocument/2006/relationships/image" Target="../media/image24.jpeg"/><Relationship Id="rId45" Type="http://schemas.openxmlformats.org/officeDocument/2006/relationships/image" Target="../media/image45.png"/><Relationship Id="rId66" Type="http://schemas.openxmlformats.org/officeDocument/2006/relationships/image" Target="../media/image66.jpeg"/><Relationship Id="rId87" Type="http://schemas.openxmlformats.org/officeDocument/2006/relationships/image" Target="../media/image87.jpeg"/><Relationship Id="rId110" Type="http://schemas.openxmlformats.org/officeDocument/2006/relationships/image" Target="../media/image110.jpeg"/><Relationship Id="rId131" Type="http://schemas.openxmlformats.org/officeDocument/2006/relationships/image" Target="../media/image131.jpeg"/><Relationship Id="rId152" Type="http://schemas.openxmlformats.org/officeDocument/2006/relationships/image" Target="../media/image152.png"/><Relationship Id="rId173" Type="http://schemas.openxmlformats.org/officeDocument/2006/relationships/image" Target="../media/image173.png"/><Relationship Id="rId194" Type="http://schemas.openxmlformats.org/officeDocument/2006/relationships/image" Target="../media/image194.jpeg"/><Relationship Id="rId208" Type="http://schemas.openxmlformats.org/officeDocument/2006/relationships/image" Target="../media/image208.jpeg"/><Relationship Id="rId229" Type="http://schemas.openxmlformats.org/officeDocument/2006/relationships/image" Target="../media/image229.jpeg"/><Relationship Id="rId240" Type="http://schemas.openxmlformats.org/officeDocument/2006/relationships/image" Target="../media/image240.jpeg"/><Relationship Id="rId261" Type="http://schemas.openxmlformats.org/officeDocument/2006/relationships/image" Target="../media/image261.jpeg"/><Relationship Id="rId14" Type="http://schemas.openxmlformats.org/officeDocument/2006/relationships/image" Target="../media/image14.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282" Type="http://schemas.openxmlformats.org/officeDocument/2006/relationships/image" Target="../media/image282.jpeg"/><Relationship Id="rId8" Type="http://schemas.openxmlformats.org/officeDocument/2006/relationships/image" Target="../media/image8.jpeg"/><Relationship Id="rId98" Type="http://schemas.openxmlformats.org/officeDocument/2006/relationships/image" Target="../media/image98.jpeg"/><Relationship Id="rId121" Type="http://schemas.openxmlformats.org/officeDocument/2006/relationships/image" Target="../media/image121.jpeg"/><Relationship Id="rId142" Type="http://schemas.openxmlformats.org/officeDocument/2006/relationships/image" Target="../media/image142.jpeg"/><Relationship Id="rId163" Type="http://schemas.openxmlformats.org/officeDocument/2006/relationships/image" Target="../media/image163.jpeg"/><Relationship Id="rId184" Type="http://schemas.openxmlformats.org/officeDocument/2006/relationships/image" Target="../media/image184.jpeg"/><Relationship Id="rId219" Type="http://schemas.openxmlformats.org/officeDocument/2006/relationships/image" Target="../media/image219.jpeg"/><Relationship Id="rId230" Type="http://schemas.openxmlformats.org/officeDocument/2006/relationships/image" Target="../media/image230.jpg"/><Relationship Id="rId251" Type="http://schemas.openxmlformats.org/officeDocument/2006/relationships/image" Target="../media/image251.jpeg"/><Relationship Id="rId25" Type="http://schemas.openxmlformats.org/officeDocument/2006/relationships/image" Target="../media/image25.jpeg"/><Relationship Id="rId46" Type="http://schemas.openxmlformats.org/officeDocument/2006/relationships/image" Target="../media/image46.png"/><Relationship Id="rId67" Type="http://schemas.openxmlformats.org/officeDocument/2006/relationships/image" Target="../media/image67.jpeg"/><Relationship Id="rId272" Type="http://schemas.openxmlformats.org/officeDocument/2006/relationships/image" Target="../media/image272.jpeg"/><Relationship Id="rId293" Type="http://schemas.openxmlformats.org/officeDocument/2006/relationships/image" Target="../media/image293.jpeg"/><Relationship Id="rId307" Type="http://schemas.openxmlformats.org/officeDocument/2006/relationships/image" Target="../media/image307.jpeg"/><Relationship Id="rId88" Type="http://schemas.openxmlformats.org/officeDocument/2006/relationships/image" Target="../media/image88.jpeg"/><Relationship Id="rId111" Type="http://schemas.openxmlformats.org/officeDocument/2006/relationships/image" Target="../media/image111.jpeg"/><Relationship Id="rId132" Type="http://schemas.openxmlformats.org/officeDocument/2006/relationships/image" Target="../media/image132.jpeg"/><Relationship Id="rId153" Type="http://schemas.openxmlformats.org/officeDocument/2006/relationships/image" Target="../media/image153.jpeg"/><Relationship Id="rId174" Type="http://schemas.openxmlformats.org/officeDocument/2006/relationships/image" Target="../media/image174.jpeg"/><Relationship Id="rId195" Type="http://schemas.openxmlformats.org/officeDocument/2006/relationships/image" Target="../media/image195.jpeg"/><Relationship Id="rId209" Type="http://schemas.openxmlformats.org/officeDocument/2006/relationships/image" Target="../media/image209.jpeg"/><Relationship Id="rId220" Type="http://schemas.openxmlformats.org/officeDocument/2006/relationships/image" Target="../media/image220.jpeg"/><Relationship Id="rId241" Type="http://schemas.openxmlformats.org/officeDocument/2006/relationships/image" Target="../media/image241.jpeg"/><Relationship Id="rId15" Type="http://schemas.openxmlformats.org/officeDocument/2006/relationships/image" Target="../media/image15.jpeg"/><Relationship Id="rId36" Type="http://schemas.openxmlformats.org/officeDocument/2006/relationships/image" Target="../media/image36.jpeg"/><Relationship Id="rId57" Type="http://schemas.openxmlformats.org/officeDocument/2006/relationships/image" Target="../media/image314.jpeg"/><Relationship Id="rId262" Type="http://schemas.openxmlformats.org/officeDocument/2006/relationships/image" Target="../media/image262.jpeg"/><Relationship Id="rId283" Type="http://schemas.openxmlformats.org/officeDocument/2006/relationships/image" Target="../media/image283.jpeg"/><Relationship Id="rId78" Type="http://schemas.openxmlformats.org/officeDocument/2006/relationships/image" Target="../media/image78.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43" Type="http://schemas.openxmlformats.org/officeDocument/2006/relationships/image" Target="../media/image143.jpeg"/><Relationship Id="rId164" Type="http://schemas.openxmlformats.org/officeDocument/2006/relationships/image" Target="../media/image164.png"/><Relationship Id="rId185" Type="http://schemas.openxmlformats.org/officeDocument/2006/relationships/image" Target="../media/image185.jpeg"/><Relationship Id="rId9" Type="http://schemas.openxmlformats.org/officeDocument/2006/relationships/image" Target="../media/image9.jpeg"/><Relationship Id="rId210" Type="http://schemas.openxmlformats.org/officeDocument/2006/relationships/image" Target="../media/image210.jpeg"/><Relationship Id="rId26" Type="http://schemas.openxmlformats.org/officeDocument/2006/relationships/image" Target="../media/image26.jpeg"/><Relationship Id="rId231" Type="http://schemas.openxmlformats.org/officeDocument/2006/relationships/image" Target="../media/image231.jpg"/><Relationship Id="rId252" Type="http://schemas.openxmlformats.org/officeDocument/2006/relationships/image" Target="../media/image252.jpeg"/><Relationship Id="rId273" Type="http://schemas.openxmlformats.org/officeDocument/2006/relationships/image" Target="../media/image273.jpeg"/><Relationship Id="rId294" Type="http://schemas.openxmlformats.org/officeDocument/2006/relationships/image" Target="../media/image294.jpeg"/><Relationship Id="rId308" Type="http://schemas.openxmlformats.org/officeDocument/2006/relationships/image" Target="../media/image308.jpeg"/><Relationship Id="rId47" Type="http://schemas.openxmlformats.org/officeDocument/2006/relationships/image" Target="../media/image47.jpeg"/><Relationship Id="rId68" Type="http://schemas.openxmlformats.org/officeDocument/2006/relationships/image" Target="../media/image68.jpeg"/><Relationship Id="rId89" Type="http://schemas.openxmlformats.org/officeDocument/2006/relationships/image" Target="../media/image89.jpeg"/><Relationship Id="rId112" Type="http://schemas.openxmlformats.org/officeDocument/2006/relationships/image" Target="../media/image112.jpeg"/><Relationship Id="rId133" Type="http://schemas.openxmlformats.org/officeDocument/2006/relationships/image" Target="../media/image133.jpeg"/><Relationship Id="rId154" Type="http://schemas.openxmlformats.org/officeDocument/2006/relationships/image" Target="../media/image154.png"/><Relationship Id="rId175" Type="http://schemas.openxmlformats.org/officeDocument/2006/relationships/image" Target="../media/image175.jpeg"/><Relationship Id="rId196" Type="http://schemas.openxmlformats.org/officeDocument/2006/relationships/image" Target="../media/image196.jpeg"/><Relationship Id="rId200" Type="http://schemas.openxmlformats.org/officeDocument/2006/relationships/image" Target="../media/image200.jpeg"/><Relationship Id="rId16" Type="http://schemas.openxmlformats.org/officeDocument/2006/relationships/image" Target="../media/image16.jpeg"/><Relationship Id="rId221" Type="http://schemas.openxmlformats.org/officeDocument/2006/relationships/image" Target="../media/image221.jpeg"/><Relationship Id="rId242" Type="http://schemas.openxmlformats.org/officeDocument/2006/relationships/image" Target="../media/image242.jpeg"/><Relationship Id="rId263" Type="http://schemas.openxmlformats.org/officeDocument/2006/relationships/image" Target="../media/image263.jpeg"/><Relationship Id="rId284" Type="http://schemas.openxmlformats.org/officeDocument/2006/relationships/image" Target="../media/image284.emf"/><Relationship Id="rId37" Type="http://schemas.openxmlformats.org/officeDocument/2006/relationships/image" Target="../media/image37.jpeg"/><Relationship Id="rId58" Type="http://schemas.openxmlformats.org/officeDocument/2006/relationships/image" Target="../media/image315.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44" Type="http://schemas.openxmlformats.org/officeDocument/2006/relationships/image" Target="../media/image144.jpeg"/><Relationship Id="rId90" Type="http://schemas.openxmlformats.org/officeDocument/2006/relationships/image" Target="../media/image90.jpeg"/><Relationship Id="rId165" Type="http://schemas.openxmlformats.org/officeDocument/2006/relationships/image" Target="../media/image165.png"/><Relationship Id="rId186" Type="http://schemas.openxmlformats.org/officeDocument/2006/relationships/image" Target="../media/image186.jpeg"/><Relationship Id="rId211" Type="http://schemas.openxmlformats.org/officeDocument/2006/relationships/image" Target="../media/image211.jpeg"/><Relationship Id="rId232" Type="http://schemas.openxmlformats.org/officeDocument/2006/relationships/image" Target="../media/image232.jpeg"/><Relationship Id="rId253" Type="http://schemas.openxmlformats.org/officeDocument/2006/relationships/image" Target="../media/image253.jpeg"/><Relationship Id="rId274" Type="http://schemas.openxmlformats.org/officeDocument/2006/relationships/image" Target="../media/image274.jpeg"/><Relationship Id="rId295" Type="http://schemas.openxmlformats.org/officeDocument/2006/relationships/image" Target="../media/image295.jpeg"/><Relationship Id="rId309" Type="http://schemas.openxmlformats.org/officeDocument/2006/relationships/image" Target="../media/image309.jpeg"/><Relationship Id="rId27" Type="http://schemas.openxmlformats.org/officeDocument/2006/relationships/image" Target="../media/image27.jpeg"/><Relationship Id="rId48" Type="http://schemas.openxmlformats.org/officeDocument/2006/relationships/image" Target="../media/image48.png"/><Relationship Id="rId69" Type="http://schemas.openxmlformats.org/officeDocument/2006/relationships/image" Target="../media/image69.jpeg"/><Relationship Id="rId113" Type="http://schemas.openxmlformats.org/officeDocument/2006/relationships/image" Target="../media/image113.jpeg"/><Relationship Id="rId134" Type="http://schemas.openxmlformats.org/officeDocument/2006/relationships/image" Target="../media/image134.jpeg"/><Relationship Id="rId80" Type="http://schemas.openxmlformats.org/officeDocument/2006/relationships/image" Target="../media/image80.jpeg"/><Relationship Id="rId155" Type="http://schemas.openxmlformats.org/officeDocument/2006/relationships/image" Target="../media/image155.png"/><Relationship Id="rId176" Type="http://schemas.openxmlformats.org/officeDocument/2006/relationships/image" Target="../media/image176.jpeg"/><Relationship Id="rId197" Type="http://schemas.openxmlformats.org/officeDocument/2006/relationships/image" Target="../media/image197.jpeg"/><Relationship Id="rId201" Type="http://schemas.openxmlformats.org/officeDocument/2006/relationships/image" Target="../media/image201.jpeg"/><Relationship Id="rId222" Type="http://schemas.openxmlformats.org/officeDocument/2006/relationships/image" Target="../media/image222.jpeg"/><Relationship Id="rId243" Type="http://schemas.openxmlformats.org/officeDocument/2006/relationships/image" Target="../media/image243.jpeg"/><Relationship Id="rId264" Type="http://schemas.openxmlformats.org/officeDocument/2006/relationships/image" Target="../media/image264.jpeg"/><Relationship Id="rId285" Type="http://schemas.openxmlformats.org/officeDocument/2006/relationships/image" Target="../media/image285.emf"/><Relationship Id="rId17" Type="http://schemas.openxmlformats.org/officeDocument/2006/relationships/image" Target="../media/image17.jpeg"/><Relationship Id="rId38" Type="http://schemas.openxmlformats.org/officeDocument/2006/relationships/image" Target="../media/image38.png"/><Relationship Id="rId59" Type="http://schemas.openxmlformats.org/officeDocument/2006/relationships/image" Target="../media/image59.jpeg"/><Relationship Id="rId103" Type="http://schemas.openxmlformats.org/officeDocument/2006/relationships/image" Target="../media/image103.jpeg"/><Relationship Id="rId124" Type="http://schemas.openxmlformats.org/officeDocument/2006/relationships/image" Target="../media/image124.jpeg"/><Relationship Id="rId310" Type="http://schemas.openxmlformats.org/officeDocument/2006/relationships/image" Target="../media/image310.jpeg"/><Relationship Id="rId70" Type="http://schemas.openxmlformats.org/officeDocument/2006/relationships/image" Target="../media/image70.jpeg"/><Relationship Id="rId91" Type="http://schemas.openxmlformats.org/officeDocument/2006/relationships/image" Target="../media/image91.jpeg"/><Relationship Id="rId145" Type="http://schemas.openxmlformats.org/officeDocument/2006/relationships/image" Target="../media/image145.jpeg"/><Relationship Id="rId166" Type="http://schemas.openxmlformats.org/officeDocument/2006/relationships/image" Target="../media/image166.png"/><Relationship Id="rId187" Type="http://schemas.openxmlformats.org/officeDocument/2006/relationships/image" Target="../media/image187.jpeg"/><Relationship Id="rId1" Type="http://schemas.openxmlformats.org/officeDocument/2006/relationships/image" Target="../media/image1.png"/><Relationship Id="rId212" Type="http://schemas.openxmlformats.org/officeDocument/2006/relationships/image" Target="../media/image212.jpeg"/><Relationship Id="rId233" Type="http://schemas.openxmlformats.org/officeDocument/2006/relationships/image" Target="../media/image233.jpeg"/><Relationship Id="rId254" Type="http://schemas.openxmlformats.org/officeDocument/2006/relationships/image" Target="../media/image254.jpeg"/><Relationship Id="rId28" Type="http://schemas.openxmlformats.org/officeDocument/2006/relationships/image" Target="../media/image28.jpeg"/><Relationship Id="rId49" Type="http://schemas.openxmlformats.org/officeDocument/2006/relationships/image" Target="../media/image49.png"/><Relationship Id="rId114" Type="http://schemas.openxmlformats.org/officeDocument/2006/relationships/image" Target="../media/image114.jpeg"/><Relationship Id="rId275" Type="http://schemas.openxmlformats.org/officeDocument/2006/relationships/image" Target="../media/image275.jpeg"/><Relationship Id="rId296" Type="http://schemas.openxmlformats.org/officeDocument/2006/relationships/image" Target="../media/image296.jpeg"/><Relationship Id="rId300" Type="http://schemas.openxmlformats.org/officeDocument/2006/relationships/image" Target="../media/image300.jpeg"/><Relationship Id="rId60" Type="http://schemas.openxmlformats.org/officeDocument/2006/relationships/image" Target="../media/image60.jpeg"/><Relationship Id="rId81" Type="http://schemas.openxmlformats.org/officeDocument/2006/relationships/image" Target="../media/image81.jpeg"/><Relationship Id="rId135" Type="http://schemas.openxmlformats.org/officeDocument/2006/relationships/image" Target="../media/image135.jpeg"/><Relationship Id="rId156" Type="http://schemas.openxmlformats.org/officeDocument/2006/relationships/image" Target="../media/image156.png"/><Relationship Id="rId177" Type="http://schemas.openxmlformats.org/officeDocument/2006/relationships/image" Target="../media/image177.jpeg"/><Relationship Id="rId198" Type="http://schemas.openxmlformats.org/officeDocument/2006/relationships/image" Target="../media/image198.jpeg"/><Relationship Id="rId202" Type="http://schemas.openxmlformats.org/officeDocument/2006/relationships/image" Target="../media/image202.jpeg"/><Relationship Id="rId223" Type="http://schemas.openxmlformats.org/officeDocument/2006/relationships/image" Target="../media/image223.jpeg"/><Relationship Id="rId244" Type="http://schemas.openxmlformats.org/officeDocument/2006/relationships/image" Target="../media/image244.jpeg"/><Relationship Id="rId18" Type="http://schemas.openxmlformats.org/officeDocument/2006/relationships/image" Target="../media/image18.jpeg"/><Relationship Id="rId39" Type="http://schemas.openxmlformats.org/officeDocument/2006/relationships/image" Target="../media/image39.png"/><Relationship Id="rId265" Type="http://schemas.openxmlformats.org/officeDocument/2006/relationships/image" Target="../media/image265.jpeg"/><Relationship Id="rId286" Type="http://schemas.openxmlformats.org/officeDocument/2006/relationships/image" Target="../media/image286.emf"/><Relationship Id="rId50" Type="http://schemas.openxmlformats.org/officeDocument/2006/relationships/image" Target="../media/image50.png"/><Relationship Id="rId104" Type="http://schemas.openxmlformats.org/officeDocument/2006/relationships/image" Target="../media/image104.jpeg"/><Relationship Id="rId125" Type="http://schemas.openxmlformats.org/officeDocument/2006/relationships/image" Target="../media/image125.jpeg"/><Relationship Id="rId146" Type="http://schemas.openxmlformats.org/officeDocument/2006/relationships/image" Target="../media/image146.jpeg"/><Relationship Id="rId167" Type="http://schemas.openxmlformats.org/officeDocument/2006/relationships/image" Target="../media/image167.png"/><Relationship Id="rId188" Type="http://schemas.openxmlformats.org/officeDocument/2006/relationships/image" Target="../media/image188.jpeg"/><Relationship Id="rId311" Type="http://schemas.openxmlformats.org/officeDocument/2006/relationships/image" Target="../media/image311.jpeg"/><Relationship Id="rId71" Type="http://schemas.openxmlformats.org/officeDocument/2006/relationships/image" Target="../media/image71.jpeg"/><Relationship Id="rId92" Type="http://schemas.openxmlformats.org/officeDocument/2006/relationships/image" Target="../media/image92.jpeg"/><Relationship Id="rId213" Type="http://schemas.openxmlformats.org/officeDocument/2006/relationships/image" Target="../media/image213.jpeg"/><Relationship Id="rId234" Type="http://schemas.openxmlformats.org/officeDocument/2006/relationships/image" Target="../media/image234.jpeg"/><Relationship Id="rId2" Type="http://schemas.openxmlformats.org/officeDocument/2006/relationships/image" Target="../media/image2.png"/><Relationship Id="rId29" Type="http://schemas.openxmlformats.org/officeDocument/2006/relationships/image" Target="../media/image29.jpeg"/><Relationship Id="rId255" Type="http://schemas.openxmlformats.org/officeDocument/2006/relationships/image" Target="../media/image255.jpeg"/><Relationship Id="rId276" Type="http://schemas.openxmlformats.org/officeDocument/2006/relationships/image" Target="../media/image276.jpeg"/><Relationship Id="rId297" Type="http://schemas.openxmlformats.org/officeDocument/2006/relationships/image" Target="../media/image297.jpeg"/><Relationship Id="rId40" Type="http://schemas.openxmlformats.org/officeDocument/2006/relationships/image" Target="../media/image40.png"/><Relationship Id="rId115" Type="http://schemas.openxmlformats.org/officeDocument/2006/relationships/image" Target="../media/image115.jpeg"/><Relationship Id="rId136" Type="http://schemas.openxmlformats.org/officeDocument/2006/relationships/image" Target="../media/image136.jpeg"/><Relationship Id="rId157" Type="http://schemas.openxmlformats.org/officeDocument/2006/relationships/image" Target="../media/image157.png"/><Relationship Id="rId178" Type="http://schemas.openxmlformats.org/officeDocument/2006/relationships/image" Target="../media/image178.jpeg"/><Relationship Id="rId301" Type="http://schemas.openxmlformats.org/officeDocument/2006/relationships/image" Target="../media/image301.png"/><Relationship Id="rId61" Type="http://schemas.openxmlformats.org/officeDocument/2006/relationships/image" Target="../media/image61.jpeg"/><Relationship Id="rId82" Type="http://schemas.openxmlformats.org/officeDocument/2006/relationships/image" Target="../media/image82.jpeg"/><Relationship Id="rId199" Type="http://schemas.openxmlformats.org/officeDocument/2006/relationships/image" Target="../media/image199.jpeg"/><Relationship Id="rId203" Type="http://schemas.openxmlformats.org/officeDocument/2006/relationships/image" Target="../media/image203.jpeg"/><Relationship Id="rId19" Type="http://schemas.openxmlformats.org/officeDocument/2006/relationships/image" Target="../media/image19.jpeg"/><Relationship Id="rId224" Type="http://schemas.openxmlformats.org/officeDocument/2006/relationships/image" Target="../media/image224.jpeg"/><Relationship Id="rId245" Type="http://schemas.openxmlformats.org/officeDocument/2006/relationships/image" Target="../media/image245.jpeg"/><Relationship Id="rId266" Type="http://schemas.openxmlformats.org/officeDocument/2006/relationships/image" Target="../media/image266.jpeg"/><Relationship Id="rId287" Type="http://schemas.openxmlformats.org/officeDocument/2006/relationships/image" Target="../media/image287.emf"/><Relationship Id="rId30" Type="http://schemas.openxmlformats.org/officeDocument/2006/relationships/image" Target="../media/image30.jpeg"/><Relationship Id="rId105" Type="http://schemas.openxmlformats.org/officeDocument/2006/relationships/image" Target="../media/image105.jpeg"/><Relationship Id="rId126" Type="http://schemas.openxmlformats.org/officeDocument/2006/relationships/image" Target="../media/image126.jpeg"/><Relationship Id="rId147" Type="http://schemas.openxmlformats.org/officeDocument/2006/relationships/image" Target="../media/image147.jpeg"/><Relationship Id="rId168" Type="http://schemas.openxmlformats.org/officeDocument/2006/relationships/image" Target="../media/image168.png"/><Relationship Id="rId312" Type="http://schemas.openxmlformats.org/officeDocument/2006/relationships/image" Target="../media/image312.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189" Type="http://schemas.openxmlformats.org/officeDocument/2006/relationships/image" Target="../media/image189.jpeg"/><Relationship Id="rId3" Type="http://schemas.openxmlformats.org/officeDocument/2006/relationships/image" Target="../media/image3.jpeg"/><Relationship Id="rId214" Type="http://schemas.openxmlformats.org/officeDocument/2006/relationships/image" Target="../media/image214.jpeg"/><Relationship Id="rId235" Type="http://schemas.openxmlformats.org/officeDocument/2006/relationships/image" Target="../media/image235.jpeg"/><Relationship Id="rId256" Type="http://schemas.openxmlformats.org/officeDocument/2006/relationships/image" Target="../media/image256.jpeg"/><Relationship Id="rId277" Type="http://schemas.openxmlformats.org/officeDocument/2006/relationships/image" Target="../media/image277.emf"/><Relationship Id="rId298" Type="http://schemas.openxmlformats.org/officeDocument/2006/relationships/image" Target="../media/image298.jpeg"/><Relationship Id="rId116" Type="http://schemas.openxmlformats.org/officeDocument/2006/relationships/image" Target="../media/image116.jpeg"/><Relationship Id="rId137" Type="http://schemas.openxmlformats.org/officeDocument/2006/relationships/image" Target="../media/image137.jpeg"/><Relationship Id="rId158" Type="http://schemas.openxmlformats.org/officeDocument/2006/relationships/image" Target="../media/image158.png"/><Relationship Id="rId302" Type="http://schemas.openxmlformats.org/officeDocument/2006/relationships/image" Target="../media/image302.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179" Type="http://schemas.openxmlformats.org/officeDocument/2006/relationships/image" Target="../media/image179.jpeg"/><Relationship Id="rId190" Type="http://schemas.openxmlformats.org/officeDocument/2006/relationships/image" Target="../media/image190.jpeg"/><Relationship Id="rId204" Type="http://schemas.openxmlformats.org/officeDocument/2006/relationships/image" Target="../media/image204.jpeg"/><Relationship Id="rId225" Type="http://schemas.openxmlformats.org/officeDocument/2006/relationships/image" Target="../media/image225.jpeg"/><Relationship Id="rId246" Type="http://schemas.openxmlformats.org/officeDocument/2006/relationships/image" Target="../media/image246.jpeg"/><Relationship Id="rId267" Type="http://schemas.openxmlformats.org/officeDocument/2006/relationships/image" Target="../media/image267.jpeg"/><Relationship Id="rId288" Type="http://schemas.openxmlformats.org/officeDocument/2006/relationships/image" Target="../media/image288.png"/><Relationship Id="rId106" Type="http://schemas.openxmlformats.org/officeDocument/2006/relationships/image" Target="../media/image106.jpeg"/><Relationship Id="rId127" Type="http://schemas.openxmlformats.org/officeDocument/2006/relationships/image" Target="../media/image127.jpeg"/><Relationship Id="rId313" Type="http://schemas.openxmlformats.org/officeDocument/2006/relationships/image" Target="../media/image313.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94" Type="http://schemas.openxmlformats.org/officeDocument/2006/relationships/image" Target="../media/image94.jpeg"/><Relationship Id="rId148" Type="http://schemas.openxmlformats.org/officeDocument/2006/relationships/image" Target="../media/image148.jpeg"/><Relationship Id="rId169" Type="http://schemas.openxmlformats.org/officeDocument/2006/relationships/image" Target="../media/image169.jpeg"/><Relationship Id="rId4" Type="http://schemas.openxmlformats.org/officeDocument/2006/relationships/image" Target="../media/image4.jpeg"/><Relationship Id="rId180" Type="http://schemas.openxmlformats.org/officeDocument/2006/relationships/image" Target="../media/image180.jpeg"/><Relationship Id="rId215" Type="http://schemas.openxmlformats.org/officeDocument/2006/relationships/image" Target="../media/image215.jpeg"/><Relationship Id="rId236" Type="http://schemas.openxmlformats.org/officeDocument/2006/relationships/image" Target="../media/image236.jpeg"/><Relationship Id="rId257" Type="http://schemas.openxmlformats.org/officeDocument/2006/relationships/image" Target="../media/image257.jpeg"/><Relationship Id="rId278" Type="http://schemas.openxmlformats.org/officeDocument/2006/relationships/image" Target="../media/image278.emf"/><Relationship Id="rId303" Type="http://schemas.openxmlformats.org/officeDocument/2006/relationships/image" Target="../media/image303.jpeg"/><Relationship Id="rId42" Type="http://schemas.openxmlformats.org/officeDocument/2006/relationships/image" Target="../media/image42.jpeg"/><Relationship Id="rId84" Type="http://schemas.openxmlformats.org/officeDocument/2006/relationships/image" Target="../media/image84.jpeg"/><Relationship Id="rId138" Type="http://schemas.openxmlformats.org/officeDocument/2006/relationships/image" Target="../media/image138.jpeg"/><Relationship Id="rId191" Type="http://schemas.openxmlformats.org/officeDocument/2006/relationships/image" Target="../media/image191.jpeg"/><Relationship Id="rId205" Type="http://schemas.openxmlformats.org/officeDocument/2006/relationships/image" Target="../media/image205.jpeg"/><Relationship Id="rId247" Type="http://schemas.openxmlformats.org/officeDocument/2006/relationships/image" Target="../media/image247.jpeg"/><Relationship Id="rId107" Type="http://schemas.openxmlformats.org/officeDocument/2006/relationships/image" Target="../media/image107.jpeg"/><Relationship Id="rId289" Type="http://schemas.openxmlformats.org/officeDocument/2006/relationships/image" Target="../media/image289.png"/><Relationship Id="rId11" Type="http://schemas.openxmlformats.org/officeDocument/2006/relationships/image" Target="../media/image11.jpeg"/><Relationship Id="rId53" Type="http://schemas.openxmlformats.org/officeDocument/2006/relationships/image" Target="../media/image53.jpeg"/><Relationship Id="rId149" Type="http://schemas.openxmlformats.org/officeDocument/2006/relationships/image" Target="../media/image149.jpeg"/><Relationship Id="rId95" Type="http://schemas.openxmlformats.org/officeDocument/2006/relationships/image" Target="../media/image95.jpeg"/><Relationship Id="rId160" Type="http://schemas.openxmlformats.org/officeDocument/2006/relationships/image" Target="../media/image160.jpeg"/><Relationship Id="rId216" Type="http://schemas.openxmlformats.org/officeDocument/2006/relationships/image" Target="../media/image216.jpeg"/><Relationship Id="rId258" Type="http://schemas.openxmlformats.org/officeDocument/2006/relationships/image" Target="../media/image258.jpeg"/><Relationship Id="rId22" Type="http://schemas.openxmlformats.org/officeDocument/2006/relationships/image" Target="../media/image22.jpeg"/><Relationship Id="rId64" Type="http://schemas.openxmlformats.org/officeDocument/2006/relationships/image" Target="../media/image64.jpeg"/><Relationship Id="rId118" Type="http://schemas.openxmlformats.org/officeDocument/2006/relationships/image" Target="../media/image118.jpeg"/><Relationship Id="rId171" Type="http://schemas.openxmlformats.org/officeDocument/2006/relationships/image" Target="../media/image171.jpeg"/><Relationship Id="rId227" Type="http://schemas.openxmlformats.org/officeDocument/2006/relationships/image" Target="../media/image227.jpeg"/><Relationship Id="rId269" Type="http://schemas.openxmlformats.org/officeDocument/2006/relationships/image" Target="../media/image269.png"/><Relationship Id="rId33" Type="http://schemas.openxmlformats.org/officeDocument/2006/relationships/image" Target="../media/image33.jpeg"/><Relationship Id="rId129" Type="http://schemas.openxmlformats.org/officeDocument/2006/relationships/image" Target="../media/image129.jpeg"/><Relationship Id="rId280" Type="http://schemas.openxmlformats.org/officeDocument/2006/relationships/image" Target="../media/image280.jpeg"/><Relationship Id="rId75" Type="http://schemas.openxmlformats.org/officeDocument/2006/relationships/image" Target="../media/image75.jpeg"/><Relationship Id="rId140" Type="http://schemas.openxmlformats.org/officeDocument/2006/relationships/image" Target="../media/image140.jpeg"/><Relationship Id="rId182" Type="http://schemas.openxmlformats.org/officeDocument/2006/relationships/image" Target="../media/image182.png"/><Relationship Id="rId6" Type="http://schemas.openxmlformats.org/officeDocument/2006/relationships/image" Target="../media/image6.jpeg"/><Relationship Id="rId238" Type="http://schemas.openxmlformats.org/officeDocument/2006/relationships/image" Target="../media/image238.jpeg"/><Relationship Id="rId291" Type="http://schemas.openxmlformats.org/officeDocument/2006/relationships/image" Target="../media/image291.jpeg"/><Relationship Id="rId305" Type="http://schemas.openxmlformats.org/officeDocument/2006/relationships/image" Target="../media/image305.jpeg"/><Relationship Id="rId44" Type="http://schemas.openxmlformats.org/officeDocument/2006/relationships/image" Target="../media/image44.png"/><Relationship Id="rId86" Type="http://schemas.openxmlformats.org/officeDocument/2006/relationships/image" Target="../media/image86.jpeg"/><Relationship Id="rId151" Type="http://schemas.openxmlformats.org/officeDocument/2006/relationships/image" Target="../media/image151.png"/></Relationships>
</file>

<file path=xl/drawings/_rels/drawing3.xml.rels><?xml version="1.0" encoding="UTF-8" standalone="yes"?>
<Relationships xmlns="http://schemas.openxmlformats.org/package/2006/relationships"><Relationship Id="rId2" Type="http://schemas.openxmlformats.org/officeDocument/2006/relationships/image" Target="../media/image317.jpeg"/><Relationship Id="rId1" Type="http://schemas.openxmlformats.org/officeDocument/2006/relationships/image" Target="../media/image316.jpeg"/></Relationships>
</file>

<file path=xl/drawings/drawing1.xml><?xml version="1.0" encoding="utf-8"?>
<xdr:wsDr xmlns:xdr="http://schemas.openxmlformats.org/drawingml/2006/spreadsheetDrawing" xmlns:a="http://schemas.openxmlformats.org/drawingml/2006/main">
  <xdr:twoCellAnchor>
    <xdr:from>
      <xdr:col>48</xdr:col>
      <xdr:colOff>0</xdr:colOff>
      <xdr:row>64</xdr:row>
      <xdr:rowOff>0</xdr:rowOff>
    </xdr:from>
    <xdr:to>
      <xdr:col>49</xdr:col>
      <xdr:colOff>0</xdr:colOff>
      <xdr:row>65</xdr:row>
      <xdr:rowOff>0</xdr:rowOff>
    </xdr:to>
    <xdr:pic>
      <xdr:nvPicPr>
        <xdr:cNvPr id="6" name="Picture 2">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1" cstate="print"/>
        <a:stretch>
          <a:fillRect/>
        </a:stretch>
      </xdr:blipFill>
      <xdr:spPr>
        <a:xfrm>
          <a:off x="64055625" y="64179450"/>
          <a:ext cx="4981575" cy="762000"/>
        </a:xfrm>
        <a:prstGeom prst="rect">
          <a:avLst/>
        </a:prstGeom>
      </xdr:spPr>
    </xdr:pic>
    <xdr:clientData/>
  </xdr:twoCellAnchor>
  <xdr:twoCellAnchor>
    <xdr:from>
      <xdr:col>48</xdr:col>
      <xdr:colOff>0</xdr:colOff>
      <xdr:row>66</xdr:row>
      <xdr:rowOff>0</xdr:rowOff>
    </xdr:from>
    <xdr:to>
      <xdr:col>49</xdr:col>
      <xdr:colOff>0</xdr:colOff>
      <xdr:row>67</xdr:row>
      <xdr:rowOff>0</xdr:rowOff>
    </xdr:to>
    <xdr:pic>
      <xdr:nvPicPr>
        <xdr:cNvPr id="7" name="Picture 4">
          <a:extLst>
            <a:ext uri="{FF2B5EF4-FFF2-40B4-BE49-F238E27FC236}">
              <a16:creationId xmlns:a16="http://schemas.microsoft.com/office/drawing/2014/main" id="{00000000-0008-0000-0000-000007000000}"/>
            </a:ext>
          </a:extLst>
        </xdr:cNvPr>
        <xdr:cNvPicPr preferRelativeResize="0">
          <a:picLocks/>
        </xdr:cNvPicPr>
      </xdr:nvPicPr>
      <xdr:blipFill>
        <a:blip xmlns:r="http://schemas.openxmlformats.org/officeDocument/2006/relationships" r:embed="rId2" cstate="print"/>
        <a:stretch>
          <a:fillRect/>
        </a:stretch>
      </xdr:blipFill>
      <xdr:spPr>
        <a:xfrm>
          <a:off x="71379522" y="34497065"/>
          <a:ext cx="2004391" cy="2095500"/>
        </a:xfrm>
        <a:prstGeom prst="rect">
          <a:avLst/>
        </a:prstGeom>
      </xdr:spPr>
    </xdr:pic>
    <xdr:clientData/>
  </xdr:twoCellAnchor>
  <xdr:twoCellAnchor>
    <xdr:from>
      <xdr:col>48</xdr:col>
      <xdr:colOff>0</xdr:colOff>
      <xdr:row>68</xdr:row>
      <xdr:rowOff>0</xdr:rowOff>
    </xdr:from>
    <xdr:to>
      <xdr:col>49</xdr:col>
      <xdr:colOff>0</xdr:colOff>
      <xdr:row>69</xdr:row>
      <xdr:rowOff>0</xdr:rowOff>
    </xdr:to>
    <xdr:pic>
      <xdr:nvPicPr>
        <xdr:cNvPr id="9" name="Image 8" descr="C:\Users\DAVIDSON\Desktop\WhatsApp Images\IMG-20201128-WA0000.jpg">
          <a:extLst>
            <a:ext uri="{FF2B5EF4-FFF2-40B4-BE49-F238E27FC236}">
              <a16:creationId xmlns:a16="http://schemas.microsoft.com/office/drawing/2014/main" id="{00000000-0008-0000-0000-000009000000}"/>
            </a:ext>
          </a:extLst>
        </xdr:cNvPr>
        <xdr:cNvPicPr preferRelativeResize="0">
          <a:picLocks/>
        </xdr:cNvPicPr>
      </xdr:nvPicPr>
      <xdr:blipFill>
        <a:blip xmlns:r="http://schemas.openxmlformats.org/officeDocument/2006/relationships" r:embed="rId3" cstate="print"/>
        <a:srcRect/>
        <a:stretch>
          <a:fillRect/>
        </a:stretch>
      </xdr:blipFill>
      <xdr:spPr bwMode="auto">
        <a:xfrm>
          <a:off x="64055625" y="68713350"/>
          <a:ext cx="4981575" cy="1295400"/>
        </a:xfrm>
        <a:prstGeom prst="rect">
          <a:avLst/>
        </a:prstGeom>
        <a:noFill/>
        <a:ln w="9525">
          <a:noFill/>
          <a:miter lim="800000"/>
          <a:headEnd/>
          <a:tailEnd/>
        </a:ln>
      </xdr:spPr>
    </xdr:pic>
    <xdr:clientData/>
  </xdr:twoCellAnchor>
  <xdr:twoCellAnchor>
    <xdr:from>
      <xdr:col>48</xdr:col>
      <xdr:colOff>0</xdr:colOff>
      <xdr:row>14</xdr:row>
      <xdr:rowOff>0</xdr:rowOff>
    </xdr:from>
    <xdr:to>
      <xdr:col>49</xdr:col>
      <xdr:colOff>0</xdr:colOff>
      <xdr:row>15</xdr:row>
      <xdr:rowOff>0</xdr:rowOff>
    </xdr:to>
    <xdr:pic>
      <xdr:nvPicPr>
        <xdr:cNvPr id="13" name="Image 12" descr="IMG_20200817_105656_5.jpg">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4" cstate="print"/>
        <a:stretch>
          <a:fillRect/>
        </a:stretch>
      </xdr:blipFill>
      <xdr:spPr>
        <a:xfrm>
          <a:off x="64055625" y="17373600"/>
          <a:ext cx="4981575" cy="1333500"/>
        </a:xfrm>
        <a:prstGeom prst="rect">
          <a:avLst/>
        </a:prstGeom>
      </xdr:spPr>
    </xdr:pic>
    <xdr:clientData/>
  </xdr:twoCellAnchor>
  <xdr:twoCellAnchor>
    <xdr:from>
      <xdr:col>48</xdr:col>
      <xdr:colOff>0</xdr:colOff>
      <xdr:row>105</xdr:row>
      <xdr:rowOff>0</xdr:rowOff>
    </xdr:from>
    <xdr:to>
      <xdr:col>49</xdr:col>
      <xdr:colOff>0</xdr:colOff>
      <xdr:row>106</xdr:row>
      <xdr:rowOff>0</xdr:rowOff>
    </xdr:to>
    <xdr:pic>
      <xdr:nvPicPr>
        <xdr:cNvPr id="16" name="Image 15" descr="C:\Users\toshibq\Desktop\SARYBLAZA\IMG_20201214_081722.jpg">
          <a:extLst>
            <a:ext uri="{FF2B5EF4-FFF2-40B4-BE49-F238E27FC236}">
              <a16:creationId xmlns:a16="http://schemas.microsoft.com/office/drawing/2014/main" id="{00000000-0008-0000-0000-000010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1379522" y="67196804"/>
          <a:ext cx="2004391" cy="1714500"/>
        </a:xfrm>
        <a:prstGeom prst="rect">
          <a:avLst/>
        </a:prstGeom>
        <a:noFill/>
        <a:ln>
          <a:noFill/>
        </a:ln>
      </xdr:spPr>
    </xdr:pic>
    <xdr:clientData/>
  </xdr:twoCellAnchor>
  <xdr:twoCellAnchor>
    <xdr:from>
      <xdr:col>49</xdr:col>
      <xdr:colOff>0</xdr:colOff>
      <xdr:row>105</xdr:row>
      <xdr:rowOff>0</xdr:rowOff>
    </xdr:from>
    <xdr:to>
      <xdr:col>50</xdr:col>
      <xdr:colOff>0</xdr:colOff>
      <xdr:row>106</xdr:row>
      <xdr:rowOff>0</xdr:rowOff>
    </xdr:to>
    <xdr:pic>
      <xdr:nvPicPr>
        <xdr:cNvPr id="17" name="Image 16" descr="C:\Users\toshibq\Desktop\SARYBLAZA\IMG_20201214_081909.jpg">
          <a:extLst>
            <a:ext uri="{FF2B5EF4-FFF2-40B4-BE49-F238E27FC236}">
              <a16:creationId xmlns:a16="http://schemas.microsoft.com/office/drawing/2014/main" id="{00000000-0008-0000-0000-000011000000}"/>
            </a:ext>
          </a:extLst>
        </xdr:cNvPr>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5927406" y="74580750"/>
          <a:ext cx="2047875" cy="762000"/>
        </a:xfrm>
        <a:prstGeom prst="rect">
          <a:avLst/>
        </a:prstGeom>
        <a:noFill/>
        <a:ln>
          <a:noFill/>
        </a:ln>
      </xdr:spPr>
    </xdr:pic>
    <xdr:clientData/>
  </xdr:twoCellAnchor>
  <xdr:twoCellAnchor>
    <xdr:from>
      <xdr:col>48</xdr:col>
      <xdr:colOff>0</xdr:colOff>
      <xdr:row>17</xdr:row>
      <xdr:rowOff>0</xdr:rowOff>
    </xdr:from>
    <xdr:to>
      <xdr:col>49</xdr:col>
      <xdr:colOff>4140</xdr:colOff>
      <xdr:row>18</xdr:row>
      <xdr:rowOff>0</xdr:rowOff>
    </xdr:to>
    <xdr:pic>
      <xdr:nvPicPr>
        <xdr:cNvPr id="22" name="Image 21">
          <a:extLst>
            <a:ext uri="{FF2B5EF4-FFF2-40B4-BE49-F238E27FC236}">
              <a16:creationId xmlns:a16="http://schemas.microsoft.com/office/drawing/2014/main" id="{00000000-0008-0000-0000-000016000000}"/>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6985813" y="10382250"/>
          <a:ext cx="2004390" cy="571500"/>
        </a:xfrm>
        <a:prstGeom prst="rect">
          <a:avLst/>
        </a:prstGeom>
      </xdr:spPr>
    </xdr:pic>
    <xdr:clientData/>
  </xdr:twoCellAnchor>
  <xdr:twoCellAnchor>
    <xdr:from>
      <xdr:col>48</xdr:col>
      <xdr:colOff>2047874</xdr:colOff>
      <xdr:row>17</xdr:row>
      <xdr:rowOff>0</xdr:rowOff>
    </xdr:from>
    <xdr:to>
      <xdr:col>49</xdr:col>
      <xdr:colOff>2047874</xdr:colOff>
      <xdr:row>18</xdr:row>
      <xdr:rowOff>0</xdr:rowOff>
    </xdr:to>
    <xdr:pic>
      <xdr:nvPicPr>
        <xdr:cNvPr id="23" name="Image 22">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4210524" y="12468225"/>
          <a:ext cx="2047875" cy="485775"/>
        </a:xfrm>
        <a:prstGeom prst="rect">
          <a:avLst/>
        </a:prstGeom>
      </xdr:spPr>
    </xdr:pic>
    <xdr:clientData/>
  </xdr:twoCellAnchor>
  <xdr:twoCellAnchor>
    <xdr:from>
      <xdr:col>48</xdr:col>
      <xdr:colOff>13328</xdr:colOff>
      <xdr:row>107</xdr:row>
      <xdr:rowOff>0</xdr:rowOff>
    </xdr:from>
    <xdr:to>
      <xdr:col>48</xdr:col>
      <xdr:colOff>1849328</xdr:colOff>
      <xdr:row>107</xdr:row>
      <xdr:rowOff>0</xdr:rowOff>
    </xdr:to>
    <xdr:pic>
      <xdr:nvPicPr>
        <xdr:cNvPr id="24" name="Image 23" descr="IMG_0151.JPG">
          <a:extLst>
            <a:ext uri="{FF2B5EF4-FFF2-40B4-BE49-F238E27FC236}">
              <a16:creationId xmlns:a16="http://schemas.microsoft.com/office/drawing/2014/main" id="{00000000-0008-0000-0000-000018000000}"/>
            </a:ext>
          </a:extLst>
        </xdr:cNvPr>
        <xdr:cNvPicPr>
          <a:picLocks/>
        </xdr:cNvPicPr>
      </xdr:nvPicPr>
      <xdr:blipFill>
        <a:blip xmlns:r="http://schemas.openxmlformats.org/officeDocument/2006/relationships" r:embed="rId9" cstate="print"/>
        <a:stretch>
          <a:fillRect/>
        </a:stretch>
      </xdr:blipFill>
      <xdr:spPr>
        <a:xfrm>
          <a:off x="64068953" y="123929775"/>
          <a:ext cx="1836000" cy="0"/>
        </a:xfrm>
        <a:prstGeom prst="rect">
          <a:avLst/>
        </a:prstGeom>
      </xdr:spPr>
    </xdr:pic>
    <xdr:clientData/>
  </xdr:twoCellAnchor>
  <xdr:twoCellAnchor>
    <xdr:from>
      <xdr:col>48</xdr:col>
      <xdr:colOff>0</xdr:colOff>
      <xdr:row>107</xdr:row>
      <xdr:rowOff>0</xdr:rowOff>
    </xdr:from>
    <xdr:to>
      <xdr:col>48</xdr:col>
      <xdr:colOff>1836000</xdr:colOff>
      <xdr:row>107</xdr:row>
      <xdr:rowOff>0</xdr:rowOff>
    </xdr:to>
    <xdr:pic>
      <xdr:nvPicPr>
        <xdr:cNvPr id="25" name="Image 24" descr="IMG_0162.JPG">
          <a:extLst>
            <a:ext uri="{FF2B5EF4-FFF2-40B4-BE49-F238E27FC236}">
              <a16:creationId xmlns:a16="http://schemas.microsoft.com/office/drawing/2014/main" id="{00000000-0008-0000-0000-000019000000}"/>
            </a:ext>
          </a:extLst>
        </xdr:cNvPr>
        <xdr:cNvPicPr>
          <a:picLocks/>
        </xdr:cNvPicPr>
      </xdr:nvPicPr>
      <xdr:blipFill>
        <a:blip xmlns:r="http://schemas.openxmlformats.org/officeDocument/2006/relationships" r:embed="rId10" cstate="print"/>
        <a:stretch>
          <a:fillRect/>
        </a:stretch>
      </xdr:blipFill>
      <xdr:spPr>
        <a:xfrm>
          <a:off x="64055625" y="123929775"/>
          <a:ext cx="1836000" cy="0"/>
        </a:xfrm>
        <a:prstGeom prst="rect">
          <a:avLst/>
        </a:prstGeom>
      </xdr:spPr>
    </xdr:pic>
    <xdr:clientData/>
  </xdr:twoCellAnchor>
  <xdr:twoCellAnchor>
    <xdr:from>
      <xdr:col>48</xdr:col>
      <xdr:colOff>1812075</xdr:colOff>
      <xdr:row>107</xdr:row>
      <xdr:rowOff>0</xdr:rowOff>
    </xdr:from>
    <xdr:to>
      <xdr:col>49</xdr:col>
      <xdr:colOff>0</xdr:colOff>
      <xdr:row>107</xdr:row>
      <xdr:rowOff>0</xdr:rowOff>
    </xdr:to>
    <xdr:pic>
      <xdr:nvPicPr>
        <xdr:cNvPr id="26" name="Image 25" descr="IMG_20201213_123732.jpg">
          <a:extLst>
            <a:ext uri="{FF2B5EF4-FFF2-40B4-BE49-F238E27FC236}">
              <a16:creationId xmlns:a16="http://schemas.microsoft.com/office/drawing/2014/main" id="{00000000-0008-0000-0000-00001A000000}"/>
            </a:ext>
          </a:extLst>
        </xdr:cNvPr>
        <xdr:cNvPicPr>
          <a:picLocks/>
        </xdr:cNvPicPr>
      </xdr:nvPicPr>
      <xdr:blipFill>
        <a:blip xmlns:r="http://schemas.openxmlformats.org/officeDocument/2006/relationships" r:embed="rId11" cstate="print"/>
        <a:stretch>
          <a:fillRect/>
        </a:stretch>
      </xdr:blipFill>
      <xdr:spPr>
        <a:xfrm>
          <a:off x="65867700" y="123929775"/>
          <a:ext cx="3169500" cy="0"/>
        </a:xfrm>
        <a:prstGeom prst="rect">
          <a:avLst/>
        </a:prstGeom>
      </xdr:spPr>
    </xdr:pic>
    <xdr:clientData/>
  </xdr:twoCellAnchor>
  <xdr:twoCellAnchor>
    <xdr:from>
      <xdr:col>48</xdr:col>
      <xdr:colOff>1812075</xdr:colOff>
      <xdr:row>107</xdr:row>
      <xdr:rowOff>0</xdr:rowOff>
    </xdr:from>
    <xdr:to>
      <xdr:col>49</xdr:col>
      <xdr:colOff>0</xdr:colOff>
      <xdr:row>107</xdr:row>
      <xdr:rowOff>0</xdr:rowOff>
    </xdr:to>
    <xdr:pic>
      <xdr:nvPicPr>
        <xdr:cNvPr id="27" name="Image 26" descr="IMG_20201028_144812.jpg">
          <a:extLst>
            <a:ext uri="{FF2B5EF4-FFF2-40B4-BE49-F238E27FC236}">
              <a16:creationId xmlns:a16="http://schemas.microsoft.com/office/drawing/2014/main" id="{00000000-0008-0000-0000-00001B000000}"/>
            </a:ext>
          </a:extLst>
        </xdr:cNvPr>
        <xdr:cNvPicPr>
          <a:picLocks/>
        </xdr:cNvPicPr>
      </xdr:nvPicPr>
      <xdr:blipFill>
        <a:blip xmlns:r="http://schemas.openxmlformats.org/officeDocument/2006/relationships" r:embed="rId12" cstate="print"/>
        <a:stretch>
          <a:fillRect/>
        </a:stretch>
      </xdr:blipFill>
      <xdr:spPr>
        <a:xfrm>
          <a:off x="65867700" y="123929775"/>
          <a:ext cx="3169500" cy="0"/>
        </a:xfrm>
        <a:prstGeom prst="rect">
          <a:avLst/>
        </a:prstGeom>
      </xdr:spPr>
    </xdr:pic>
    <xdr:clientData/>
  </xdr:twoCellAnchor>
  <xdr:twoCellAnchor>
    <xdr:from>
      <xdr:col>50</xdr:col>
      <xdr:colOff>0</xdr:colOff>
      <xdr:row>107</xdr:row>
      <xdr:rowOff>0</xdr:rowOff>
    </xdr:from>
    <xdr:to>
      <xdr:col>50</xdr:col>
      <xdr:colOff>2047874</xdr:colOff>
      <xdr:row>108</xdr:row>
      <xdr:rowOff>0</xdr:rowOff>
    </xdr:to>
    <xdr:pic>
      <xdr:nvPicPr>
        <xdr:cNvPr id="29" name="Image 28" descr="IMG_20201231_070750.jpg">
          <a:extLst>
            <a:ext uri="{FF2B5EF4-FFF2-40B4-BE49-F238E27FC236}">
              <a16:creationId xmlns:a16="http://schemas.microsoft.com/office/drawing/2014/main" id="{00000000-0008-0000-0000-00001D000000}"/>
            </a:ext>
          </a:extLst>
        </xdr:cNvPr>
        <xdr:cNvPicPr>
          <a:picLocks/>
        </xdr:cNvPicPr>
      </xdr:nvPicPr>
      <xdr:blipFill>
        <a:blip xmlns:r="http://schemas.openxmlformats.org/officeDocument/2006/relationships" r:embed="rId13" cstate="print"/>
        <a:stretch>
          <a:fillRect/>
        </a:stretch>
      </xdr:blipFill>
      <xdr:spPr>
        <a:xfrm>
          <a:off x="87975281" y="76116656"/>
          <a:ext cx="2047874" cy="762000"/>
        </a:xfrm>
        <a:prstGeom prst="rect">
          <a:avLst/>
        </a:prstGeom>
      </xdr:spPr>
    </xdr:pic>
    <xdr:clientData/>
  </xdr:twoCellAnchor>
  <xdr:twoCellAnchor>
    <xdr:from>
      <xdr:col>48</xdr:col>
      <xdr:colOff>0</xdr:colOff>
      <xdr:row>107</xdr:row>
      <xdr:rowOff>0</xdr:rowOff>
    </xdr:from>
    <xdr:to>
      <xdr:col>48</xdr:col>
      <xdr:colOff>2047874</xdr:colOff>
      <xdr:row>108</xdr:row>
      <xdr:rowOff>0</xdr:rowOff>
    </xdr:to>
    <xdr:pic>
      <xdr:nvPicPr>
        <xdr:cNvPr id="30" name="Image 29" descr="IMG_20210204_160711.jpg">
          <a:extLst>
            <a:ext uri="{FF2B5EF4-FFF2-40B4-BE49-F238E27FC236}">
              <a16:creationId xmlns:a16="http://schemas.microsoft.com/office/drawing/2014/main" id="{00000000-0008-0000-0000-00001E000000}"/>
            </a:ext>
          </a:extLst>
        </xdr:cNvPr>
        <xdr:cNvPicPr>
          <a:picLocks/>
        </xdr:cNvPicPr>
      </xdr:nvPicPr>
      <xdr:blipFill>
        <a:blip xmlns:r="http://schemas.openxmlformats.org/officeDocument/2006/relationships" r:embed="rId14" cstate="print"/>
        <a:stretch>
          <a:fillRect/>
        </a:stretch>
      </xdr:blipFill>
      <xdr:spPr>
        <a:xfrm>
          <a:off x="85010625" y="68903850"/>
          <a:ext cx="2047874" cy="647700"/>
        </a:xfrm>
        <a:prstGeom prst="rect">
          <a:avLst/>
        </a:prstGeom>
      </xdr:spPr>
    </xdr:pic>
    <xdr:clientData/>
  </xdr:twoCellAnchor>
  <xdr:twoCellAnchor>
    <xdr:from>
      <xdr:col>48</xdr:col>
      <xdr:colOff>2047874</xdr:colOff>
      <xdr:row>107</xdr:row>
      <xdr:rowOff>1</xdr:rowOff>
    </xdr:from>
    <xdr:to>
      <xdr:col>49</xdr:col>
      <xdr:colOff>2047874</xdr:colOff>
      <xdr:row>108</xdr:row>
      <xdr:rowOff>1</xdr:rowOff>
    </xdr:to>
    <xdr:pic>
      <xdr:nvPicPr>
        <xdr:cNvPr id="31" name="Image 30" descr="IMG_20210204_160748.jpg">
          <a:extLst>
            <a:ext uri="{FF2B5EF4-FFF2-40B4-BE49-F238E27FC236}">
              <a16:creationId xmlns:a16="http://schemas.microsoft.com/office/drawing/2014/main" id="{00000000-0008-0000-0000-00001F000000}"/>
            </a:ext>
          </a:extLst>
        </xdr:cNvPr>
        <xdr:cNvPicPr>
          <a:picLocks/>
        </xdr:cNvPicPr>
      </xdr:nvPicPr>
      <xdr:blipFill>
        <a:blip xmlns:r="http://schemas.openxmlformats.org/officeDocument/2006/relationships" r:embed="rId15" cstate="print"/>
        <a:stretch>
          <a:fillRect/>
        </a:stretch>
      </xdr:blipFill>
      <xdr:spPr>
        <a:xfrm>
          <a:off x="85927405" y="76116657"/>
          <a:ext cx="2047875" cy="762000"/>
        </a:xfrm>
        <a:prstGeom prst="rect">
          <a:avLst/>
        </a:prstGeom>
      </xdr:spPr>
    </xdr:pic>
    <xdr:clientData/>
  </xdr:twoCellAnchor>
  <xdr:twoCellAnchor>
    <xdr:from>
      <xdr:col>48</xdr:col>
      <xdr:colOff>0</xdr:colOff>
      <xdr:row>79</xdr:row>
      <xdr:rowOff>0</xdr:rowOff>
    </xdr:from>
    <xdr:to>
      <xdr:col>49</xdr:col>
      <xdr:colOff>0</xdr:colOff>
      <xdr:row>79</xdr:row>
      <xdr:rowOff>0</xdr:rowOff>
    </xdr:to>
    <xdr:pic>
      <xdr:nvPicPr>
        <xdr:cNvPr id="32" name="Image 31">
          <a:extLst>
            <a:ext uri="{FF2B5EF4-FFF2-40B4-BE49-F238E27FC236}">
              <a16:creationId xmlns:a16="http://schemas.microsoft.com/office/drawing/2014/main" id="{00000000-0008-0000-0000-000020000000}"/>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64055625" y="86782275"/>
          <a:ext cx="4981575" cy="0"/>
        </a:xfrm>
        <a:prstGeom prst="rect">
          <a:avLst/>
        </a:prstGeom>
      </xdr:spPr>
    </xdr:pic>
    <xdr:clientData/>
  </xdr:twoCellAnchor>
  <xdr:twoCellAnchor>
    <xdr:from>
      <xdr:col>48</xdr:col>
      <xdr:colOff>0</xdr:colOff>
      <xdr:row>79</xdr:row>
      <xdr:rowOff>0</xdr:rowOff>
    </xdr:from>
    <xdr:to>
      <xdr:col>49</xdr:col>
      <xdr:colOff>0</xdr:colOff>
      <xdr:row>79</xdr:row>
      <xdr:rowOff>0</xdr:rowOff>
    </xdr:to>
    <xdr:pic>
      <xdr:nvPicPr>
        <xdr:cNvPr id="33" name="Image 32">
          <a:extLst>
            <a:ext uri="{FF2B5EF4-FFF2-40B4-BE49-F238E27FC236}">
              <a16:creationId xmlns:a16="http://schemas.microsoft.com/office/drawing/2014/main" id="{00000000-0008-0000-0000-000021000000}"/>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64055625" y="86782275"/>
          <a:ext cx="4981575" cy="0"/>
        </a:xfrm>
        <a:prstGeom prst="rect">
          <a:avLst/>
        </a:prstGeom>
      </xdr:spPr>
    </xdr:pic>
    <xdr:clientData/>
  </xdr:twoCellAnchor>
  <xdr:twoCellAnchor editAs="oneCell">
    <xdr:from>
      <xdr:col>44</xdr:col>
      <xdr:colOff>1169850</xdr:colOff>
      <xdr:row>107</xdr:row>
      <xdr:rowOff>0</xdr:rowOff>
    </xdr:from>
    <xdr:to>
      <xdr:col>45</xdr:col>
      <xdr:colOff>1439104</xdr:colOff>
      <xdr:row>107</xdr:row>
      <xdr:rowOff>0</xdr:rowOff>
    </xdr:to>
    <xdr:pic>
      <xdr:nvPicPr>
        <xdr:cNvPr id="34" name="Image 33" descr="C:\Users\Probook\Desktop\photos mangily\IMG_20210215_085118.jpg">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5225475" y="123929775"/>
          <a:ext cx="1440000" cy="0"/>
        </a:xfrm>
        <a:prstGeom prst="rect">
          <a:avLst/>
        </a:prstGeom>
        <a:noFill/>
        <a:ln>
          <a:noFill/>
        </a:ln>
      </xdr:spPr>
    </xdr:pic>
    <xdr:clientData/>
  </xdr:twoCellAnchor>
  <xdr:twoCellAnchor>
    <xdr:from>
      <xdr:col>48</xdr:col>
      <xdr:colOff>0</xdr:colOff>
      <xdr:row>83</xdr:row>
      <xdr:rowOff>0</xdr:rowOff>
    </xdr:from>
    <xdr:to>
      <xdr:col>48</xdr:col>
      <xdr:colOff>2047874</xdr:colOff>
      <xdr:row>84</xdr:row>
      <xdr:rowOff>0</xdr:rowOff>
    </xdr:to>
    <xdr:pic>
      <xdr:nvPicPr>
        <xdr:cNvPr id="36" name="Image 35">
          <a:extLst>
            <a:ext uri="{FF2B5EF4-FFF2-40B4-BE49-F238E27FC236}">
              <a16:creationId xmlns:a16="http://schemas.microsoft.com/office/drawing/2014/main" id="{00000000-0008-0000-0000-000024000000}"/>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5010625" y="58512075"/>
          <a:ext cx="2047874" cy="323850"/>
        </a:xfrm>
        <a:prstGeom prst="rect">
          <a:avLst/>
        </a:prstGeom>
      </xdr:spPr>
    </xdr:pic>
    <xdr:clientData/>
  </xdr:twoCellAnchor>
  <xdr:twoCellAnchor>
    <xdr:from>
      <xdr:col>49</xdr:col>
      <xdr:colOff>0</xdr:colOff>
      <xdr:row>83</xdr:row>
      <xdr:rowOff>0</xdr:rowOff>
    </xdr:from>
    <xdr:to>
      <xdr:col>50</xdr:col>
      <xdr:colOff>0</xdr:colOff>
      <xdr:row>84</xdr:row>
      <xdr:rowOff>0</xdr:rowOff>
    </xdr:to>
    <xdr:pic>
      <xdr:nvPicPr>
        <xdr:cNvPr id="37" name="Image 36">
          <a:extLst>
            <a:ext uri="{FF2B5EF4-FFF2-40B4-BE49-F238E27FC236}">
              <a16:creationId xmlns:a16="http://schemas.microsoft.com/office/drawing/2014/main" id="{00000000-0008-0000-0000-000025000000}"/>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85927406" y="61995844"/>
          <a:ext cx="2047875" cy="928687"/>
        </a:xfrm>
        <a:prstGeom prst="rect">
          <a:avLst/>
        </a:prstGeom>
      </xdr:spPr>
    </xdr:pic>
    <xdr:clientData/>
  </xdr:twoCellAnchor>
  <xdr:twoCellAnchor>
    <xdr:from>
      <xdr:col>48</xdr:col>
      <xdr:colOff>0</xdr:colOff>
      <xdr:row>80</xdr:row>
      <xdr:rowOff>0</xdr:rowOff>
    </xdr:from>
    <xdr:to>
      <xdr:col>49</xdr:col>
      <xdr:colOff>0</xdr:colOff>
      <xdr:row>81</xdr:row>
      <xdr:rowOff>0</xdr:rowOff>
    </xdr:to>
    <xdr:pic>
      <xdr:nvPicPr>
        <xdr:cNvPr id="38" name="Image 37">
          <a:extLst>
            <a:ext uri="{FF2B5EF4-FFF2-40B4-BE49-F238E27FC236}">
              <a16:creationId xmlns:a16="http://schemas.microsoft.com/office/drawing/2014/main" id="{00000000-0008-0000-0000-000026000000}"/>
            </a:ext>
          </a:extLst>
        </xdr:cNvPr>
        <xdr:cNvPicPr preferRelativeResize="0"/>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bwMode="auto">
        <a:xfrm>
          <a:off x="64055625" y="89868375"/>
          <a:ext cx="4981575" cy="2095500"/>
        </a:xfrm>
        <a:prstGeom prst="rect">
          <a:avLst/>
        </a:prstGeom>
        <a:noFill/>
        <a:ln>
          <a:noFill/>
        </a:ln>
      </xdr:spPr>
    </xdr:pic>
    <xdr:clientData/>
  </xdr:twoCellAnchor>
  <xdr:twoCellAnchor>
    <xdr:from>
      <xdr:col>48</xdr:col>
      <xdr:colOff>0</xdr:colOff>
      <xdr:row>81</xdr:row>
      <xdr:rowOff>0</xdr:rowOff>
    </xdr:from>
    <xdr:to>
      <xdr:col>48</xdr:col>
      <xdr:colOff>2047874</xdr:colOff>
      <xdr:row>82</xdr:row>
      <xdr:rowOff>0</xdr:rowOff>
    </xdr:to>
    <xdr:pic>
      <xdr:nvPicPr>
        <xdr:cNvPr id="40" name="Image 39">
          <a:extLst>
            <a:ext uri="{FF2B5EF4-FFF2-40B4-BE49-F238E27FC236}">
              <a16:creationId xmlns:a16="http://schemas.microsoft.com/office/drawing/2014/main" id="{00000000-0008-0000-0000-000028000000}"/>
            </a:ext>
          </a:extLst>
        </xdr:cNvPr>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bwMode="auto">
        <a:xfrm>
          <a:off x="85010625" y="57378600"/>
          <a:ext cx="2047874" cy="809625"/>
        </a:xfrm>
        <a:prstGeom prst="rect">
          <a:avLst/>
        </a:prstGeom>
        <a:noFill/>
        <a:ln>
          <a:noFill/>
        </a:ln>
      </xdr:spPr>
    </xdr:pic>
    <xdr:clientData/>
  </xdr:twoCellAnchor>
  <xdr:twoCellAnchor>
    <xdr:from>
      <xdr:col>49</xdr:col>
      <xdr:colOff>0</xdr:colOff>
      <xdr:row>81</xdr:row>
      <xdr:rowOff>0</xdr:rowOff>
    </xdr:from>
    <xdr:to>
      <xdr:col>50</xdr:col>
      <xdr:colOff>0</xdr:colOff>
      <xdr:row>82</xdr:row>
      <xdr:rowOff>0</xdr:rowOff>
    </xdr:to>
    <xdr:pic>
      <xdr:nvPicPr>
        <xdr:cNvPr id="41" name="Image 40">
          <a:extLst>
            <a:ext uri="{FF2B5EF4-FFF2-40B4-BE49-F238E27FC236}">
              <a16:creationId xmlns:a16="http://schemas.microsoft.com/office/drawing/2014/main" id="{00000000-0008-0000-0000-000029000000}"/>
            </a:ext>
          </a:extLst>
        </xdr:cNvPr>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bwMode="auto">
        <a:xfrm>
          <a:off x="85927406" y="60662344"/>
          <a:ext cx="2047875" cy="952500"/>
        </a:xfrm>
        <a:prstGeom prst="rect">
          <a:avLst/>
        </a:prstGeom>
        <a:noFill/>
      </xdr:spPr>
    </xdr:pic>
    <xdr:clientData/>
  </xdr:twoCellAnchor>
  <xdr:twoCellAnchor>
    <xdr:from>
      <xdr:col>48</xdr:col>
      <xdr:colOff>1812075</xdr:colOff>
      <xdr:row>79</xdr:row>
      <xdr:rowOff>0</xdr:rowOff>
    </xdr:from>
    <xdr:to>
      <xdr:col>49</xdr:col>
      <xdr:colOff>0</xdr:colOff>
      <xdr:row>79</xdr:row>
      <xdr:rowOff>0</xdr:rowOff>
    </xdr:to>
    <xdr:pic>
      <xdr:nvPicPr>
        <xdr:cNvPr id="42" name="Image 15" descr="D:\TU CU Maevatanana\Photo Iso 21 avril 2021\IMG_20210421_103218_506.jpg">
          <a:extLst>
            <a:ext uri="{FF2B5EF4-FFF2-40B4-BE49-F238E27FC236}">
              <a16:creationId xmlns:a16="http://schemas.microsoft.com/office/drawing/2014/main" id="{00000000-0008-0000-0000-00002A000000}"/>
            </a:ext>
          </a:extLst>
        </xdr:cNvPr>
        <xdr:cNvPicPr>
          <a:picLocks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65867700" y="89449275"/>
          <a:ext cx="31695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48</xdr:col>
      <xdr:colOff>0</xdr:colOff>
      <xdr:row>79</xdr:row>
      <xdr:rowOff>0</xdr:rowOff>
    </xdr:from>
    <xdr:to>
      <xdr:col>48</xdr:col>
      <xdr:colOff>1836000</xdr:colOff>
      <xdr:row>79</xdr:row>
      <xdr:rowOff>0</xdr:rowOff>
    </xdr:to>
    <xdr:pic>
      <xdr:nvPicPr>
        <xdr:cNvPr id="43" name="Image 14" descr="D:\TU CU Maevatanana\Photo Iso 21 avril 2021\IMG_20210421_071039_679.jpg">
          <a:extLst>
            <a:ext uri="{FF2B5EF4-FFF2-40B4-BE49-F238E27FC236}">
              <a16:creationId xmlns:a16="http://schemas.microsoft.com/office/drawing/2014/main" id="{00000000-0008-0000-0000-00002B000000}"/>
            </a:ext>
          </a:extLst>
        </xdr:cNvPr>
        <xdr:cNvPicPr>
          <a:picLocks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b="-2"/>
        <a:stretch>
          <a:fillRect/>
        </a:stretch>
      </xdr:blipFill>
      <xdr:spPr bwMode="auto">
        <a:xfrm>
          <a:off x="64055625" y="89449275"/>
          <a:ext cx="1836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48</xdr:col>
      <xdr:colOff>0</xdr:colOff>
      <xdr:row>79</xdr:row>
      <xdr:rowOff>0</xdr:rowOff>
    </xdr:from>
    <xdr:to>
      <xdr:col>48</xdr:col>
      <xdr:colOff>1836000</xdr:colOff>
      <xdr:row>79</xdr:row>
      <xdr:rowOff>0</xdr:rowOff>
    </xdr:to>
    <xdr:pic>
      <xdr:nvPicPr>
        <xdr:cNvPr id="44" name="Image 7" descr="D:\TU CU Maevatanana\Photo Iso 21 avril 2021\IMG_20210421_065805_377.jpg">
          <a:extLst>
            <a:ext uri="{FF2B5EF4-FFF2-40B4-BE49-F238E27FC236}">
              <a16:creationId xmlns:a16="http://schemas.microsoft.com/office/drawing/2014/main" id="{00000000-0008-0000-0000-00002C000000}"/>
            </a:ext>
          </a:extLst>
        </xdr:cNvPr>
        <xdr:cNvPicPr>
          <a:picLocks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64055625" y="89449275"/>
          <a:ext cx="1836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48</xdr:col>
      <xdr:colOff>0</xdr:colOff>
      <xdr:row>103</xdr:row>
      <xdr:rowOff>0</xdr:rowOff>
    </xdr:from>
    <xdr:to>
      <xdr:col>48</xdr:col>
      <xdr:colOff>2047874</xdr:colOff>
      <xdr:row>104</xdr:row>
      <xdr:rowOff>0</xdr:rowOff>
    </xdr:to>
    <xdr:pic>
      <xdr:nvPicPr>
        <xdr:cNvPr id="46" name="Image 45">
          <a:extLst>
            <a:ext uri="{FF2B5EF4-FFF2-40B4-BE49-F238E27FC236}">
              <a16:creationId xmlns:a16="http://schemas.microsoft.com/office/drawing/2014/main" id="{00000000-0008-0000-0000-00002E000000}"/>
            </a:ext>
          </a:extLst>
        </xdr:cNvPr>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85010625" y="66960750"/>
          <a:ext cx="2047874" cy="323850"/>
        </a:xfrm>
        <a:prstGeom prst="rect">
          <a:avLst/>
        </a:prstGeom>
        <a:noFill/>
        <a:ln>
          <a:noFill/>
        </a:ln>
      </xdr:spPr>
    </xdr:pic>
    <xdr:clientData/>
  </xdr:twoCellAnchor>
  <xdr:twoCellAnchor>
    <xdr:from>
      <xdr:col>49</xdr:col>
      <xdr:colOff>0</xdr:colOff>
      <xdr:row>103</xdr:row>
      <xdr:rowOff>0</xdr:rowOff>
    </xdr:from>
    <xdr:to>
      <xdr:col>50</xdr:col>
      <xdr:colOff>0</xdr:colOff>
      <xdr:row>104</xdr:row>
      <xdr:rowOff>0</xdr:rowOff>
    </xdr:to>
    <xdr:pic>
      <xdr:nvPicPr>
        <xdr:cNvPr id="47" name="Image 46">
          <a:extLst>
            <a:ext uri="{FF2B5EF4-FFF2-40B4-BE49-F238E27FC236}">
              <a16:creationId xmlns:a16="http://schemas.microsoft.com/office/drawing/2014/main" id="{00000000-0008-0000-0000-00002F000000}"/>
            </a:ext>
          </a:extLst>
        </xdr:cNvPr>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73383913" y="65614826"/>
          <a:ext cx="2004391" cy="819978"/>
        </a:xfrm>
        <a:prstGeom prst="rect">
          <a:avLst/>
        </a:prstGeom>
        <a:noFill/>
        <a:ln>
          <a:noFill/>
        </a:ln>
      </xdr:spPr>
    </xdr:pic>
    <xdr:clientData/>
  </xdr:twoCellAnchor>
  <xdr:twoCellAnchor>
    <xdr:from>
      <xdr:col>44</xdr:col>
      <xdr:colOff>2543174</xdr:colOff>
      <xdr:row>108</xdr:row>
      <xdr:rowOff>0</xdr:rowOff>
    </xdr:from>
    <xdr:to>
      <xdr:col>48</xdr:col>
      <xdr:colOff>3648074</xdr:colOff>
      <xdr:row>108</xdr:row>
      <xdr:rowOff>0</xdr:rowOff>
    </xdr:to>
    <xdr:pic>
      <xdr:nvPicPr>
        <xdr:cNvPr id="48" name="Image 47" descr="IMG_20201209_124607.jpg">
          <a:extLst>
            <a:ext uri="{FF2B5EF4-FFF2-40B4-BE49-F238E27FC236}">
              <a16:creationId xmlns:a16="http://schemas.microsoft.com/office/drawing/2014/main" id="{00000000-0008-0000-0000-000030000000}"/>
            </a:ext>
          </a:extLst>
        </xdr:cNvPr>
        <xdr:cNvPicPr>
          <a:picLocks/>
        </xdr:cNvPicPr>
      </xdr:nvPicPr>
      <xdr:blipFill>
        <a:blip xmlns:r="http://schemas.openxmlformats.org/officeDocument/2006/relationships" r:embed="rId29" cstate="print"/>
        <a:stretch>
          <a:fillRect/>
        </a:stretch>
      </xdr:blipFill>
      <xdr:spPr>
        <a:xfrm>
          <a:off x="64055624" y="125672850"/>
          <a:ext cx="3648075" cy="0"/>
        </a:xfrm>
        <a:prstGeom prst="rect">
          <a:avLst/>
        </a:prstGeom>
      </xdr:spPr>
    </xdr:pic>
    <xdr:clientData/>
  </xdr:twoCellAnchor>
  <xdr:twoCellAnchor>
    <xdr:from>
      <xdr:col>49</xdr:col>
      <xdr:colOff>0</xdr:colOff>
      <xdr:row>105</xdr:row>
      <xdr:rowOff>1714499</xdr:rowOff>
    </xdr:from>
    <xdr:to>
      <xdr:col>50</xdr:col>
      <xdr:colOff>0</xdr:colOff>
      <xdr:row>106</xdr:row>
      <xdr:rowOff>770282</xdr:rowOff>
    </xdr:to>
    <xdr:pic>
      <xdr:nvPicPr>
        <xdr:cNvPr id="50" name="Image 49" descr="IMG_20210329_165116">
          <a:extLst>
            <a:ext uri="{FF2B5EF4-FFF2-40B4-BE49-F238E27FC236}">
              <a16:creationId xmlns:a16="http://schemas.microsoft.com/office/drawing/2014/main" id="{00000000-0008-0000-0000-000032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73383913" y="68911303"/>
          <a:ext cx="2004391" cy="770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106</xdr:row>
      <xdr:rowOff>0</xdr:rowOff>
    </xdr:from>
    <xdr:to>
      <xdr:col>49</xdr:col>
      <xdr:colOff>0</xdr:colOff>
      <xdr:row>107</xdr:row>
      <xdr:rowOff>0</xdr:rowOff>
    </xdr:to>
    <xdr:pic>
      <xdr:nvPicPr>
        <xdr:cNvPr id="51" name="Image 50" descr="IMG_20210329_173934">
          <a:extLst>
            <a:ext uri="{FF2B5EF4-FFF2-40B4-BE49-F238E27FC236}">
              <a16:creationId xmlns:a16="http://schemas.microsoft.com/office/drawing/2014/main" id="{00000000-0008-0000-0000-000033000000}"/>
            </a:ext>
          </a:extLst>
        </xdr:cNvPr>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71379522" y="68911304"/>
          <a:ext cx="2004391" cy="7702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0</xdr:colOff>
      <xdr:row>51</xdr:row>
      <xdr:rowOff>0</xdr:rowOff>
    </xdr:from>
    <xdr:to>
      <xdr:col>51</xdr:col>
      <xdr:colOff>0</xdr:colOff>
      <xdr:row>52</xdr:row>
      <xdr:rowOff>0</xdr:rowOff>
    </xdr:to>
    <xdr:pic>
      <xdr:nvPicPr>
        <xdr:cNvPr id="57" name="Image 56">
          <a:extLst>
            <a:ext uri="{FF2B5EF4-FFF2-40B4-BE49-F238E27FC236}">
              <a16:creationId xmlns:a16="http://schemas.microsoft.com/office/drawing/2014/main" id="{00000000-0008-0000-0000-000039000000}"/>
            </a:ext>
          </a:extLst>
        </xdr:cNvPr>
        <xdr:cNvPicPr>
          <a:picLocks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l="50369"/>
        <a:stretch>
          <a:fillRect/>
        </a:stretch>
      </xdr:blipFill>
      <xdr:spPr bwMode="auto">
        <a:xfrm>
          <a:off x="85582125" y="38947725"/>
          <a:ext cx="2047875"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51</xdr:row>
      <xdr:rowOff>0</xdr:rowOff>
    </xdr:from>
    <xdr:to>
      <xdr:col>49</xdr:col>
      <xdr:colOff>0</xdr:colOff>
      <xdr:row>52</xdr:row>
      <xdr:rowOff>0</xdr:rowOff>
    </xdr:to>
    <xdr:pic>
      <xdr:nvPicPr>
        <xdr:cNvPr id="58" name="Image 57">
          <a:extLst>
            <a:ext uri="{FF2B5EF4-FFF2-40B4-BE49-F238E27FC236}">
              <a16:creationId xmlns:a16="http://schemas.microsoft.com/office/drawing/2014/main" id="{00000000-0008-0000-0000-00003A000000}"/>
            </a:ext>
          </a:extLst>
        </xdr:cNvPr>
        <xdr:cNvPicPr>
          <a:picLocks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r="52533"/>
        <a:stretch>
          <a:fillRect/>
        </a:stretch>
      </xdr:blipFill>
      <xdr:spPr bwMode="auto">
        <a:xfrm>
          <a:off x="81486375" y="38947725"/>
          <a:ext cx="2047875"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51</xdr:row>
      <xdr:rowOff>0</xdr:rowOff>
    </xdr:from>
    <xdr:to>
      <xdr:col>50</xdr:col>
      <xdr:colOff>0</xdr:colOff>
      <xdr:row>52</xdr:row>
      <xdr:rowOff>0</xdr:rowOff>
    </xdr:to>
    <xdr:pic>
      <xdr:nvPicPr>
        <xdr:cNvPr id="59" name="Image 58">
          <a:extLst>
            <a:ext uri="{FF2B5EF4-FFF2-40B4-BE49-F238E27FC236}">
              <a16:creationId xmlns:a16="http://schemas.microsoft.com/office/drawing/2014/main" id="{00000000-0008-0000-0000-00003B000000}"/>
            </a:ext>
          </a:extLst>
        </xdr:cNvPr>
        <xdr:cNvPicPr>
          <a:picLocks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l="50829"/>
        <a:stretch>
          <a:fillRect/>
        </a:stretch>
      </xdr:blipFill>
      <xdr:spPr bwMode="auto">
        <a:xfrm>
          <a:off x="83534250" y="38947725"/>
          <a:ext cx="2047875"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75</xdr:row>
      <xdr:rowOff>0</xdr:rowOff>
    </xdr:from>
    <xdr:to>
      <xdr:col>48</xdr:col>
      <xdr:colOff>2047874</xdr:colOff>
      <xdr:row>76</xdr:row>
      <xdr:rowOff>0</xdr:rowOff>
    </xdr:to>
    <xdr:pic>
      <xdr:nvPicPr>
        <xdr:cNvPr id="61" name="Image 60">
          <a:extLst>
            <a:ext uri="{FF2B5EF4-FFF2-40B4-BE49-F238E27FC236}">
              <a16:creationId xmlns:a16="http://schemas.microsoft.com/office/drawing/2014/main" id="{00000000-0008-0000-0000-00003D000000}"/>
            </a:ext>
          </a:extLst>
        </xdr:cNvPr>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85010625" y="54435375"/>
          <a:ext cx="2047874" cy="485775"/>
        </a:xfrm>
        <a:prstGeom prst="rect">
          <a:avLst/>
        </a:prstGeom>
        <a:noFill/>
        <a:ln>
          <a:noFill/>
        </a:ln>
      </xdr:spPr>
    </xdr:pic>
    <xdr:clientData/>
  </xdr:twoCellAnchor>
  <xdr:twoCellAnchor>
    <xdr:from>
      <xdr:col>49</xdr:col>
      <xdr:colOff>0</xdr:colOff>
      <xdr:row>75</xdr:row>
      <xdr:rowOff>0</xdr:rowOff>
    </xdr:from>
    <xdr:to>
      <xdr:col>50</xdr:col>
      <xdr:colOff>0</xdr:colOff>
      <xdr:row>76</xdr:row>
      <xdr:rowOff>0</xdr:rowOff>
    </xdr:to>
    <xdr:pic>
      <xdr:nvPicPr>
        <xdr:cNvPr id="62" name="Image 61">
          <a:extLst>
            <a:ext uri="{FF2B5EF4-FFF2-40B4-BE49-F238E27FC236}">
              <a16:creationId xmlns:a16="http://schemas.microsoft.com/office/drawing/2014/main" id="{00000000-0008-0000-0000-00003E000000}"/>
            </a:ext>
          </a:extLst>
        </xdr:cNvPr>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76853955" y="46843097"/>
          <a:ext cx="2004515" cy="796119"/>
        </a:xfrm>
        <a:prstGeom prst="rect">
          <a:avLst/>
        </a:prstGeom>
        <a:noFill/>
        <a:ln>
          <a:noFill/>
        </a:ln>
      </xdr:spPr>
    </xdr:pic>
    <xdr:clientData/>
  </xdr:twoCellAnchor>
  <xdr:twoCellAnchor>
    <xdr:from>
      <xdr:col>50</xdr:col>
      <xdr:colOff>0</xdr:colOff>
      <xdr:row>75</xdr:row>
      <xdr:rowOff>0</xdr:rowOff>
    </xdr:from>
    <xdr:to>
      <xdr:col>51</xdr:col>
      <xdr:colOff>0</xdr:colOff>
      <xdr:row>76</xdr:row>
      <xdr:rowOff>0</xdr:rowOff>
    </xdr:to>
    <xdr:pic>
      <xdr:nvPicPr>
        <xdr:cNvPr id="63" name="Image 62">
          <a:extLst>
            <a:ext uri="{FF2B5EF4-FFF2-40B4-BE49-F238E27FC236}">
              <a16:creationId xmlns:a16="http://schemas.microsoft.com/office/drawing/2014/main" id="{00000000-0008-0000-0000-00003F000000}"/>
            </a:ext>
          </a:extLst>
        </xdr:cNvPr>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75388304" y="45247891"/>
          <a:ext cx="2004392" cy="786848"/>
        </a:xfrm>
        <a:prstGeom prst="rect">
          <a:avLst/>
        </a:prstGeom>
        <a:noFill/>
        <a:ln>
          <a:noFill/>
        </a:ln>
      </xdr:spPr>
    </xdr:pic>
    <xdr:clientData/>
  </xdr:twoCellAnchor>
  <xdr:twoCellAnchor>
    <xdr:from>
      <xdr:col>50</xdr:col>
      <xdr:colOff>0</xdr:colOff>
      <xdr:row>135</xdr:row>
      <xdr:rowOff>0</xdr:rowOff>
    </xdr:from>
    <xdr:to>
      <xdr:col>51</xdr:col>
      <xdr:colOff>0</xdr:colOff>
      <xdr:row>136</xdr:row>
      <xdr:rowOff>0</xdr:rowOff>
    </xdr:to>
    <xdr:pic>
      <xdr:nvPicPr>
        <xdr:cNvPr id="68" name="Image 67">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86258400" y="99174300"/>
          <a:ext cx="2047875" cy="971550"/>
        </a:xfrm>
        <a:prstGeom prst="rect">
          <a:avLst/>
        </a:prstGeom>
      </xdr:spPr>
    </xdr:pic>
    <xdr:clientData/>
  </xdr:twoCellAnchor>
  <xdr:twoCellAnchor>
    <xdr:from>
      <xdr:col>50</xdr:col>
      <xdr:colOff>0</xdr:colOff>
      <xdr:row>50</xdr:row>
      <xdr:rowOff>0</xdr:rowOff>
    </xdr:from>
    <xdr:to>
      <xdr:col>51</xdr:col>
      <xdr:colOff>0</xdr:colOff>
      <xdr:row>51</xdr:row>
      <xdr:rowOff>0</xdr:rowOff>
    </xdr:to>
    <xdr:pic>
      <xdr:nvPicPr>
        <xdr:cNvPr id="72" name="Image 71">
          <a:extLst>
            <a:ext uri="{FF2B5EF4-FFF2-40B4-BE49-F238E27FC236}">
              <a16:creationId xmlns:a16="http://schemas.microsoft.com/office/drawing/2014/main" id="{00000000-0008-0000-0000-000048000000}"/>
            </a:ext>
          </a:extLst>
        </xdr:cNvPr>
        <xdr:cNvPicPr preferRelativeResize="0">
          <a:picLocks/>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88439625" y="39443025"/>
          <a:ext cx="2047875" cy="1143000"/>
        </a:xfrm>
        <a:prstGeom prst="rect">
          <a:avLst/>
        </a:prstGeom>
      </xdr:spPr>
    </xdr:pic>
    <xdr:clientData/>
  </xdr:twoCellAnchor>
  <xdr:twoCellAnchor>
    <xdr:from>
      <xdr:col>51</xdr:col>
      <xdr:colOff>0</xdr:colOff>
      <xdr:row>50</xdr:row>
      <xdr:rowOff>0</xdr:rowOff>
    </xdr:from>
    <xdr:to>
      <xdr:col>52</xdr:col>
      <xdr:colOff>0</xdr:colOff>
      <xdr:row>51</xdr:row>
      <xdr:rowOff>0</xdr:rowOff>
    </xdr:to>
    <xdr:pic>
      <xdr:nvPicPr>
        <xdr:cNvPr id="73" name="Image 72">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90487500" y="39443025"/>
          <a:ext cx="2047875" cy="1143000"/>
        </a:xfrm>
        <a:prstGeom prst="rect">
          <a:avLst/>
        </a:prstGeom>
      </xdr:spPr>
    </xdr:pic>
    <xdr:clientData/>
  </xdr:twoCellAnchor>
  <xdr:twoCellAnchor>
    <xdr:from>
      <xdr:col>49</xdr:col>
      <xdr:colOff>0</xdr:colOff>
      <xdr:row>104</xdr:row>
      <xdr:rowOff>0</xdr:rowOff>
    </xdr:from>
    <xdr:to>
      <xdr:col>50</xdr:col>
      <xdr:colOff>0</xdr:colOff>
      <xdr:row>105</xdr:row>
      <xdr:rowOff>0</xdr:rowOff>
    </xdr:to>
    <xdr:pic>
      <xdr:nvPicPr>
        <xdr:cNvPr id="75" name="Image 74">
          <a:extLst>
            <a:ext uri="{FF2B5EF4-FFF2-40B4-BE49-F238E27FC236}">
              <a16:creationId xmlns:a16="http://schemas.microsoft.com/office/drawing/2014/main" id="{00000000-0008-0000-0000-00004B000000}"/>
            </a:ext>
          </a:extLst>
        </xdr:cNvPr>
        <xdr:cNvPicPr preferRelativeResize="0"/>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73383913" y="66434804"/>
          <a:ext cx="2004391" cy="762000"/>
        </a:xfrm>
        <a:prstGeom prst="rect">
          <a:avLst/>
        </a:prstGeom>
        <a:noFill/>
        <a:ln>
          <a:noFill/>
        </a:ln>
      </xdr:spPr>
    </xdr:pic>
    <xdr:clientData/>
  </xdr:twoCellAnchor>
  <xdr:twoCellAnchor>
    <xdr:from>
      <xdr:col>48</xdr:col>
      <xdr:colOff>0</xdr:colOff>
      <xdr:row>104</xdr:row>
      <xdr:rowOff>0</xdr:rowOff>
    </xdr:from>
    <xdr:to>
      <xdr:col>49</xdr:col>
      <xdr:colOff>0</xdr:colOff>
      <xdr:row>105</xdr:row>
      <xdr:rowOff>0</xdr:rowOff>
    </xdr:to>
    <xdr:pic>
      <xdr:nvPicPr>
        <xdr:cNvPr id="76" name="Image 75">
          <a:extLst>
            <a:ext uri="{FF2B5EF4-FFF2-40B4-BE49-F238E27FC236}">
              <a16:creationId xmlns:a16="http://schemas.microsoft.com/office/drawing/2014/main" id="{00000000-0008-0000-0000-00004C000000}"/>
            </a:ext>
          </a:extLst>
        </xdr:cNvPr>
        <xdr:cNvPicPr preferRelativeResize="0"/>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71379522" y="66434804"/>
          <a:ext cx="2004391" cy="762000"/>
        </a:xfrm>
        <a:prstGeom prst="rect">
          <a:avLst/>
        </a:prstGeom>
        <a:noFill/>
        <a:ln>
          <a:noFill/>
        </a:ln>
      </xdr:spPr>
    </xdr:pic>
    <xdr:clientData/>
  </xdr:twoCellAnchor>
  <xdr:twoCellAnchor>
    <xdr:from>
      <xdr:col>51</xdr:col>
      <xdr:colOff>0</xdr:colOff>
      <xdr:row>57</xdr:row>
      <xdr:rowOff>0</xdr:rowOff>
    </xdr:from>
    <xdr:to>
      <xdr:col>52</xdr:col>
      <xdr:colOff>0</xdr:colOff>
      <xdr:row>58</xdr:row>
      <xdr:rowOff>0</xdr:rowOff>
    </xdr:to>
    <xdr:pic>
      <xdr:nvPicPr>
        <xdr:cNvPr id="83" name="Image 82">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43"/>
        <a:stretch>
          <a:fillRect/>
        </a:stretch>
      </xdr:blipFill>
      <xdr:spPr>
        <a:xfrm>
          <a:off x="88306275" y="44319825"/>
          <a:ext cx="2047875" cy="2095500"/>
        </a:xfrm>
        <a:prstGeom prst="rect">
          <a:avLst/>
        </a:prstGeom>
      </xdr:spPr>
    </xdr:pic>
    <xdr:clientData/>
  </xdr:twoCellAnchor>
  <xdr:twoCellAnchor>
    <xdr:from>
      <xdr:col>48</xdr:col>
      <xdr:colOff>0</xdr:colOff>
      <xdr:row>58</xdr:row>
      <xdr:rowOff>0</xdr:rowOff>
    </xdr:from>
    <xdr:to>
      <xdr:col>49</xdr:col>
      <xdr:colOff>0</xdr:colOff>
      <xdr:row>59</xdr:row>
      <xdr:rowOff>0</xdr:rowOff>
    </xdr:to>
    <xdr:pic>
      <xdr:nvPicPr>
        <xdr:cNvPr id="85" name="Image 84">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64055625" y="58978800"/>
          <a:ext cx="4981575" cy="5200650"/>
        </a:xfrm>
        <a:prstGeom prst="rect">
          <a:avLst/>
        </a:prstGeom>
      </xdr:spPr>
    </xdr:pic>
    <xdr:clientData/>
  </xdr:twoCellAnchor>
  <xdr:twoCellAnchor>
    <xdr:from>
      <xdr:col>48</xdr:col>
      <xdr:colOff>0</xdr:colOff>
      <xdr:row>134</xdr:row>
      <xdr:rowOff>0</xdr:rowOff>
    </xdr:from>
    <xdr:to>
      <xdr:col>49</xdr:col>
      <xdr:colOff>0</xdr:colOff>
      <xdr:row>135</xdr:row>
      <xdr:rowOff>1</xdr:rowOff>
    </xdr:to>
    <xdr:pic>
      <xdr:nvPicPr>
        <xdr:cNvPr id="87" name="Image 86">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45" cstate="email">
          <a:extLst>
            <a:ext uri="{28A0092B-C50C-407E-A947-70E740481C1C}">
              <a14:useLocalDpi xmlns:a14="http://schemas.microsoft.com/office/drawing/2010/main" val="0"/>
            </a:ext>
          </a:extLst>
        </a:blip>
        <a:stretch>
          <a:fillRect/>
        </a:stretch>
      </xdr:blipFill>
      <xdr:spPr>
        <a:xfrm>
          <a:off x="71379522" y="74063087"/>
          <a:ext cx="2004391" cy="1143001"/>
        </a:xfrm>
        <a:prstGeom prst="rect">
          <a:avLst/>
        </a:prstGeom>
      </xdr:spPr>
    </xdr:pic>
    <xdr:clientData/>
  </xdr:twoCellAnchor>
  <xdr:twoCellAnchor>
    <xdr:from>
      <xdr:col>49</xdr:col>
      <xdr:colOff>0</xdr:colOff>
      <xdr:row>134</xdr:row>
      <xdr:rowOff>0</xdr:rowOff>
    </xdr:from>
    <xdr:to>
      <xdr:col>50</xdr:col>
      <xdr:colOff>0</xdr:colOff>
      <xdr:row>135</xdr:row>
      <xdr:rowOff>0</xdr:rowOff>
    </xdr:to>
    <xdr:pic>
      <xdr:nvPicPr>
        <xdr:cNvPr id="88" name="Image 87">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46" cstate="email">
          <a:extLst>
            <a:ext uri="{28A0092B-C50C-407E-A947-70E740481C1C}">
              <a14:useLocalDpi xmlns:a14="http://schemas.microsoft.com/office/drawing/2010/main" val="0"/>
            </a:ext>
          </a:extLst>
        </a:blip>
        <a:stretch>
          <a:fillRect/>
        </a:stretch>
      </xdr:blipFill>
      <xdr:spPr>
        <a:xfrm>
          <a:off x="73383913" y="74063087"/>
          <a:ext cx="2004391" cy="1143000"/>
        </a:xfrm>
        <a:prstGeom prst="rect">
          <a:avLst/>
        </a:prstGeom>
      </xdr:spPr>
    </xdr:pic>
    <xdr:clientData/>
  </xdr:twoCellAnchor>
  <xdr:twoCellAnchor>
    <xdr:from>
      <xdr:col>50</xdr:col>
      <xdr:colOff>0</xdr:colOff>
      <xdr:row>136</xdr:row>
      <xdr:rowOff>0</xdr:rowOff>
    </xdr:from>
    <xdr:to>
      <xdr:col>51</xdr:col>
      <xdr:colOff>0</xdr:colOff>
      <xdr:row>137</xdr:row>
      <xdr:rowOff>0</xdr:rowOff>
    </xdr:to>
    <xdr:pic>
      <xdr:nvPicPr>
        <xdr:cNvPr id="90" name="Image 89">
          <a:extLst>
            <a:ext uri="{FF2B5EF4-FFF2-40B4-BE49-F238E27FC236}">
              <a16:creationId xmlns:a16="http://schemas.microsoft.com/office/drawing/2014/main" id="{00000000-0008-0000-0000-00005A000000}"/>
            </a:ext>
          </a:extLst>
        </xdr:cNvPr>
        <xdr:cNvPicPr preferRelativeResize="0">
          <a:picLocks noChangeArrowheads="1"/>
        </xdr:cNvPicPr>
      </xdr:nvPicPr>
      <xdr:blipFill>
        <a:blip xmlns:r="http://schemas.openxmlformats.org/officeDocument/2006/relationships" r:embed="rId47" cstate="email">
          <a:extLst>
            <a:ext uri="{28A0092B-C50C-407E-A947-70E740481C1C}">
              <a14:useLocalDpi xmlns:a14="http://schemas.microsoft.com/office/drawing/2010/main" val="0"/>
            </a:ext>
          </a:extLst>
        </a:blip>
        <a:stretch>
          <a:fillRect/>
        </a:stretch>
      </xdr:blipFill>
      <xdr:spPr bwMode="auto">
        <a:xfrm>
          <a:off x="85048725" y="100507800"/>
          <a:ext cx="2047875"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51</xdr:col>
      <xdr:colOff>0</xdr:colOff>
      <xdr:row>136</xdr:row>
      <xdr:rowOff>0</xdr:rowOff>
    </xdr:from>
    <xdr:to>
      <xdr:col>52</xdr:col>
      <xdr:colOff>0</xdr:colOff>
      <xdr:row>137</xdr:row>
      <xdr:rowOff>0</xdr:rowOff>
    </xdr:to>
    <xdr:pic>
      <xdr:nvPicPr>
        <xdr:cNvPr id="91" name="Image 90">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48" cstate="email">
          <a:extLst>
            <a:ext uri="{28A0092B-C50C-407E-A947-70E740481C1C}">
              <a14:useLocalDpi xmlns:a14="http://schemas.microsoft.com/office/drawing/2010/main" val="0"/>
            </a:ext>
          </a:extLst>
        </a:blip>
        <a:stretch>
          <a:fillRect/>
        </a:stretch>
      </xdr:blipFill>
      <xdr:spPr>
        <a:xfrm>
          <a:off x="87096600" y="100507800"/>
          <a:ext cx="2047875" cy="971550"/>
        </a:xfrm>
        <a:prstGeom prst="rect">
          <a:avLst/>
        </a:prstGeom>
      </xdr:spPr>
    </xdr:pic>
    <xdr:clientData/>
  </xdr:twoCellAnchor>
  <xdr:twoCellAnchor>
    <xdr:from>
      <xdr:col>50</xdr:col>
      <xdr:colOff>0</xdr:colOff>
      <xdr:row>163</xdr:row>
      <xdr:rowOff>1</xdr:rowOff>
    </xdr:from>
    <xdr:to>
      <xdr:col>51</xdr:col>
      <xdr:colOff>0</xdr:colOff>
      <xdr:row>164</xdr:row>
      <xdr:rowOff>1</xdr:rowOff>
    </xdr:to>
    <xdr:pic>
      <xdr:nvPicPr>
        <xdr:cNvPr id="96" name="Image 95">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75388304" y="87398088"/>
          <a:ext cx="2004392" cy="762000"/>
        </a:xfrm>
        <a:prstGeom prst="rect">
          <a:avLst/>
        </a:prstGeom>
      </xdr:spPr>
    </xdr:pic>
    <xdr:clientData/>
  </xdr:twoCellAnchor>
  <xdr:twoCellAnchor>
    <xdr:from>
      <xdr:col>51</xdr:col>
      <xdr:colOff>0</xdr:colOff>
      <xdr:row>163</xdr:row>
      <xdr:rowOff>1</xdr:rowOff>
    </xdr:from>
    <xdr:to>
      <xdr:col>52</xdr:col>
      <xdr:colOff>0</xdr:colOff>
      <xdr:row>164</xdr:row>
      <xdr:rowOff>1</xdr:rowOff>
    </xdr:to>
    <xdr:pic>
      <xdr:nvPicPr>
        <xdr:cNvPr id="98" name="Image 97">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77392696" y="87398088"/>
          <a:ext cx="2004391" cy="762000"/>
        </a:xfrm>
        <a:prstGeom prst="rect">
          <a:avLst/>
        </a:prstGeom>
      </xdr:spPr>
    </xdr:pic>
    <xdr:clientData/>
  </xdr:twoCellAnchor>
  <xdr:twoCellAnchor>
    <xdr:from>
      <xdr:col>48</xdr:col>
      <xdr:colOff>0</xdr:colOff>
      <xdr:row>102</xdr:row>
      <xdr:rowOff>0</xdr:rowOff>
    </xdr:from>
    <xdr:to>
      <xdr:col>48</xdr:col>
      <xdr:colOff>2047874</xdr:colOff>
      <xdr:row>103</xdr:row>
      <xdr:rowOff>0</xdr:rowOff>
    </xdr:to>
    <xdr:pic>
      <xdr:nvPicPr>
        <xdr:cNvPr id="100" name="Image 99" descr="D:\DRAHTP ATSIMO ANDREFANA\DINFRA\URGENCES 2020\BEROROHA\IMPLANTATION\IMG-20201228-WA0015.jpg">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51" cstate="print"/>
        <a:srcRect/>
        <a:stretch>
          <a:fillRect/>
        </a:stretch>
      </xdr:blipFill>
      <xdr:spPr bwMode="auto">
        <a:xfrm>
          <a:off x="85010625" y="66636900"/>
          <a:ext cx="2047874" cy="323850"/>
        </a:xfrm>
        <a:prstGeom prst="rect">
          <a:avLst/>
        </a:prstGeom>
        <a:noFill/>
        <a:ln w="9525">
          <a:noFill/>
          <a:miter lim="800000"/>
          <a:headEnd/>
          <a:tailEnd/>
        </a:ln>
      </xdr:spPr>
    </xdr:pic>
    <xdr:clientData/>
  </xdr:twoCellAnchor>
  <xdr:twoCellAnchor>
    <xdr:from>
      <xdr:col>48</xdr:col>
      <xdr:colOff>0</xdr:colOff>
      <xdr:row>13</xdr:row>
      <xdr:rowOff>0</xdr:rowOff>
    </xdr:from>
    <xdr:to>
      <xdr:col>49</xdr:col>
      <xdr:colOff>0</xdr:colOff>
      <xdr:row>14</xdr:row>
      <xdr:rowOff>0</xdr:rowOff>
    </xdr:to>
    <xdr:pic>
      <xdr:nvPicPr>
        <xdr:cNvPr id="102" name="Image 101" descr="IMG_0217.JPG">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52" cstate="print"/>
        <a:stretch>
          <a:fillRect/>
        </a:stretch>
      </xdr:blipFill>
      <xdr:spPr>
        <a:xfrm>
          <a:off x="71379522" y="7338391"/>
          <a:ext cx="2004391" cy="952500"/>
        </a:xfrm>
        <a:prstGeom prst="rect">
          <a:avLst/>
        </a:prstGeom>
      </xdr:spPr>
    </xdr:pic>
    <xdr:clientData/>
  </xdr:twoCellAnchor>
  <xdr:twoCellAnchor>
    <xdr:from>
      <xdr:col>49</xdr:col>
      <xdr:colOff>0</xdr:colOff>
      <xdr:row>13</xdr:row>
      <xdr:rowOff>0</xdr:rowOff>
    </xdr:from>
    <xdr:to>
      <xdr:col>50</xdr:col>
      <xdr:colOff>0</xdr:colOff>
      <xdr:row>14</xdr:row>
      <xdr:rowOff>0</xdr:rowOff>
    </xdr:to>
    <xdr:pic>
      <xdr:nvPicPr>
        <xdr:cNvPr id="103" name="Image 102" descr="IMG_0577.JPG">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53" cstate="print"/>
        <a:stretch>
          <a:fillRect/>
        </a:stretch>
      </xdr:blipFill>
      <xdr:spPr>
        <a:xfrm>
          <a:off x="73383913" y="7338391"/>
          <a:ext cx="2004391" cy="952500"/>
        </a:xfrm>
        <a:prstGeom prst="rect">
          <a:avLst/>
        </a:prstGeom>
      </xdr:spPr>
    </xdr:pic>
    <xdr:clientData/>
  </xdr:twoCellAnchor>
  <xdr:twoCellAnchor>
    <xdr:from>
      <xdr:col>50</xdr:col>
      <xdr:colOff>0</xdr:colOff>
      <xdr:row>13</xdr:row>
      <xdr:rowOff>0</xdr:rowOff>
    </xdr:from>
    <xdr:to>
      <xdr:col>51</xdr:col>
      <xdr:colOff>0</xdr:colOff>
      <xdr:row>14</xdr:row>
      <xdr:rowOff>0</xdr:rowOff>
    </xdr:to>
    <xdr:pic>
      <xdr:nvPicPr>
        <xdr:cNvPr id="104" name="Image 103" descr="IMG_0588.JPG">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54" cstate="print"/>
        <a:stretch>
          <a:fillRect/>
        </a:stretch>
      </xdr:blipFill>
      <xdr:spPr>
        <a:xfrm>
          <a:off x="89106375" y="8277225"/>
          <a:ext cx="2047875" cy="809625"/>
        </a:xfrm>
        <a:prstGeom prst="rect">
          <a:avLst/>
        </a:prstGeom>
      </xdr:spPr>
    </xdr:pic>
    <xdr:clientData/>
  </xdr:twoCellAnchor>
  <xdr:twoCellAnchor>
    <xdr:from>
      <xdr:col>51</xdr:col>
      <xdr:colOff>0</xdr:colOff>
      <xdr:row>12</xdr:row>
      <xdr:rowOff>0</xdr:rowOff>
    </xdr:from>
    <xdr:to>
      <xdr:col>52</xdr:col>
      <xdr:colOff>0</xdr:colOff>
      <xdr:row>13</xdr:row>
      <xdr:rowOff>0</xdr:rowOff>
    </xdr:to>
    <xdr:pic>
      <xdr:nvPicPr>
        <xdr:cNvPr id="119" name="Image 118">
          <a:extLst>
            <a:ext uri="{FF2B5EF4-FFF2-40B4-BE49-F238E27FC236}">
              <a16:creationId xmlns:a16="http://schemas.microsoft.com/office/drawing/2014/main" id="{00000000-0008-0000-0000-000077000000}"/>
            </a:ext>
          </a:extLst>
        </xdr:cNvPr>
        <xdr:cNvPicPr preferRelativeResize="0">
          <a:picLocks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bwMode="auto">
        <a:xfrm>
          <a:off x="86903719" y="8596313"/>
          <a:ext cx="2000250" cy="66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0</xdr:colOff>
      <xdr:row>12</xdr:row>
      <xdr:rowOff>0</xdr:rowOff>
    </xdr:from>
    <xdr:to>
      <xdr:col>51</xdr:col>
      <xdr:colOff>0</xdr:colOff>
      <xdr:row>13</xdr:row>
      <xdr:rowOff>0</xdr:rowOff>
    </xdr:to>
    <xdr:pic>
      <xdr:nvPicPr>
        <xdr:cNvPr id="120" name="Image 119">
          <a:extLst>
            <a:ext uri="{FF2B5EF4-FFF2-40B4-BE49-F238E27FC236}">
              <a16:creationId xmlns:a16="http://schemas.microsoft.com/office/drawing/2014/main" id="{00000000-0008-0000-0000-000078000000}"/>
            </a:ext>
          </a:extLst>
        </xdr:cNvPr>
        <xdr:cNvPicPr preferRelativeResize="0">
          <a:picLocks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bwMode="auto">
        <a:xfrm>
          <a:off x="84903469" y="8596313"/>
          <a:ext cx="2000250" cy="66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8</xdr:row>
      <xdr:rowOff>381000</xdr:rowOff>
    </xdr:from>
    <xdr:to>
      <xdr:col>49</xdr:col>
      <xdr:colOff>0</xdr:colOff>
      <xdr:row>9</xdr:row>
      <xdr:rowOff>2285999</xdr:rowOff>
    </xdr:to>
    <xdr:pic>
      <xdr:nvPicPr>
        <xdr:cNvPr id="122" name="Image 121">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70642370" y="3122543"/>
          <a:ext cx="2004391" cy="2285999"/>
        </a:xfrm>
        <a:prstGeom prst="rect">
          <a:avLst/>
        </a:prstGeom>
      </xdr:spPr>
    </xdr:pic>
    <xdr:clientData/>
  </xdr:twoCellAnchor>
  <xdr:twoCellAnchor>
    <xdr:from>
      <xdr:col>49</xdr:col>
      <xdr:colOff>0</xdr:colOff>
      <xdr:row>8</xdr:row>
      <xdr:rowOff>381000</xdr:rowOff>
    </xdr:from>
    <xdr:to>
      <xdr:col>50</xdr:col>
      <xdr:colOff>0</xdr:colOff>
      <xdr:row>9</xdr:row>
      <xdr:rowOff>2285999</xdr:rowOff>
    </xdr:to>
    <xdr:pic>
      <xdr:nvPicPr>
        <xdr:cNvPr id="123" name="Image 122">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72646761" y="3122543"/>
          <a:ext cx="2004391" cy="2285999"/>
        </a:xfrm>
        <a:prstGeom prst="rect">
          <a:avLst/>
        </a:prstGeom>
      </xdr:spPr>
    </xdr:pic>
    <xdr:clientData/>
  </xdr:twoCellAnchor>
  <xdr:twoCellAnchor editAs="oneCell">
    <xdr:from>
      <xdr:col>48</xdr:col>
      <xdr:colOff>0</xdr:colOff>
      <xdr:row>164</xdr:row>
      <xdr:rowOff>0</xdr:rowOff>
    </xdr:from>
    <xdr:to>
      <xdr:col>48</xdr:col>
      <xdr:colOff>304800</xdr:colOff>
      <xdr:row>164</xdr:row>
      <xdr:rowOff>661987</xdr:rowOff>
    </xdr:to>
    <xdr:sp macro="" textlink="">
      <xdr:nvSpPr>
        <xdr:cNvPr id="101" name="AutoShape 9">
          <a:extLst>
            <a:ext uri="{FF2B5EF4-FFF2-40B4-BE49-F238E27FC236}">
              <a16:creationId xmlns:a16="http://schemas.microsoft.com/office/drawing/2014/main" id="{00000000-0008-0000-0000-000065000000}"/>
            </a:ext>
          </a:extLst>
        </xdr:cNvPr>
        <xdr:cNvSpPr>
          <a:spLocks noChangeAspect="1" noChangeArrowheads="1"/>
        </xdr:cNvSpPr>
      </xdr:nvSpPr>
      <xdr:spPr bwMode="auto">
        <a:xfrm>
          <a:off x="50711100" y="571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xdr:from>
      <xdr:col>50</xdr:col>
      <xdr:colOff>0</xdr:colOff>
      <xdr:row>164</xdr:row>
      <xdr:rowOff>0</xdr:rowOff>
    </xdr:from>
    <xdr:to>
      <xdr:col>50</xdr:col>
      <xdr:colOff>2046112</xdr:colOff>
      <xdr:row>165</xdr:row>
      <xdr:rowOff>0</xdr:rowOff>
    </xdr:to>
    <xdr:pic>
      <xdr:nvPicPr>
        <xdr:cNvPr id="106" name="Image 105">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85048725" y="135883650"/>
          <a:ext cx="2046112" cy="1143000"/>
        </a:xfrm>
        <a:prstGeom prst="rect">
          <a:avLst/>
        </a:prstGeom>
      </xdr:spPr>
    </xdr:pic>
    <xdr:clientData/>
  </xdr:twoCellAnchor>
  <xdr:twoCellAnchor>
    <xdr:from>
      <xdr:col>50</xdr:col>
      <xdr:colOff>2046113</xdr:colOff>
      <xdr:row>164</xdr:row>
      <xdr:rowOff>0</xdr:rowOff>
    </xdr:from>
    <xdr:to>
      <xdr:col>52</xdr:col>
      <xdr:colOff>0</xdr:colOff>
      <xdr:row>165</xdr:row>
      <xdr:rowOff>0</xdr:rowOff>
    </xdr:to>
    <xdr:pic>
      <xdr:nvPicPr>
        <xdr:cNvPr id="111" name="Image 110">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87094838" y="135883650"/>
          <a:ext cx="2049637" cy="1143000"/>
        </a:xfrm>
        <a:prstGeom prst="rect">
          <a:avLst/>
        </a:prstGeom>
      </xdr:spPr>
    </xdr:pic>
    <xdr:clientData/>
  </xdr:twoCellAnchor>
  <xdr:twoCellAnchor>
    <xdr:from>
      <xdr:col>49</xdr:col>
      <xdr:colOff>0</xdr:colOff>
      <xdr:row>165</xdr:row>
      <xdr:rowOff>5228</xdr:rowOff>
    </xdr:from>
    <xdr:to>
      <xdr:col>49</xdr:col>
      <xdr:colOff>2046333</xdr:colOff>
      <xdr:row>166</xdr:row>
      <xdr:rowOff>0</xdr:rowOff>
    </xdr:to>
    <xdr:pic>
      <xdr:nvPicPr>
        <xdr:cNvPr id="115" name="Image 114">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85927406" y="126794884"/>
          <a:ext cx="2046333" cy="1328272"/>
        </a:xfrm>
        <a:prstGeom prst="rect">
          <a:avLst/>
        </a:prstGeom>
      </xdr:spPr>
    </xdr:pic>
    <xdr:clientData/>
  </xdr:twoCellAnchor>
  <xdr:twoCellAnchor>
    <xdr:from>
      <xdr:col>48</xdr:col>
      <xdr:colOff>1763</xdr:colOff>
      <xdr:row>164</xdr:row>
      <xdr:rowOff>1854982</xdr:rowOff>
    </xdr:from>
    <xdr:to>
      <xdr:col>49</xdr:col>
      <xdr:colOff>0</xdr:colOff>
      <xdr:row>166</xdr:row>
      <xdr:rowOff>0</xdr:rowOff>
    </xdr:to>
    <xdr:pic>
      <xdr:nvPicPr>
        <xdr:cNvPr id="121" name="Image 120">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79106888" y="147861326"/>
          <a:ext cx="1998487" cy="1383518"/>
        </a:xfrm>
        <a:prstGeom prst="rect">
          <a:avLst/>
        </a:prstGeom>
      </xdr:spPr>
    </xdr:pic>
    <xdr:clientData/>
  </xdr:twoCellAnchor>
  <xdr:twoCellAnchor>
    <xdr:from>
      <xdr:col>48</xdr:col>
      <xdr:colOff>0</xdr:colOff>
      <xdr:row>69</xdr:row>
      <xdr:rowOff>12849</xdr:rowOff>
    </xdr:from>
    <xdr:to>
      <xdr:col>48</xdr:col>
      <xdr:colOff>2246137</xdr:colOff>
      <xdr:row>70</xdr:row>
      <xdr:rowOff>15242</xdr:rowOff>
    </xdr:to>
    <xdr:pic>
      <xdr:nvPicPr>
        <xdr:cNvPr id="124" name="Image 123">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50711100" y="1917849"/>
          <a:ext cx="2198512" cy="1497818"/>
        </a:xfrm>
        <a:prstGeom prst="rect">
          <a:avLst/>
        </a:prstGeom>
      </xdr:spPr>
    </xdr:pic>
    <xdr:clientData/>
  </xdr:twoCellAnchor>
  <xdr:twoCellAnchor>
    <xdr:from>
      <xdr:col>48</xdr:col>
      <xdr:colOff>0</xdr:colOff>
      <xdr:row>70</xdr:row>
      <xdr:rowOff>913548</xdr:rowOff>
    </xdr:from>
    <xdr:to>
      <xdr:col>49</xdr:col>
      <xdr:colOff>0</xdr:colOff>
      <xdr:row>72</xdr:row>
      <xdr:rowOff>0</xdr:rowOff>
    </xdr:to>
    <xdr:pic>
      <xdr:nvPicPr>
        <xdr:cNvPr id="125" name="Image 124" descr="C:\Users\USER\Desktop\MAKA\IMG_8761.JPG">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50711100" y="4313973"/>
          <a:ext cx="2200275" cy="1391502"/>
        </a:xfrm>
        <a:prstGeom prst="rect">
          <a:avLst/>
        </a:prstGeom>
        <a:noFill/>
        <a:ln>
          <a:noFill/>
        </a:ln>
      </xdr:spPr>
    </xdr:pic>
    <xdr:clientData/>
  </xdr:twoCellAnchor>
  <xdr:twoCellAnchor>
    <xdr:from>
      <xdr:col>48</xdr:col>
      <xdr:colOff>0</xdr:colOff>
      <xdr:row>70</xdr:row>
      <xdr:rowOff>0</xdr:rowOff>
    </xdr:from>
    <xdr:to>
      <xdr:col>49</xdr:col>
      <xdr:colOff>0</xdr:colOff>
      <xdr:row>71</xdr:row>
      <xdr:rowOff>0</xdr:rowOff>
    </xdr:to>
    <xdr:pic>
      <xdr:nvPicPr>
        <xdr:cNvPr id="126" name="Image 125">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65"/>
        <a:stretch>
          <a:fillRect/>
        </a:stretch>
      </xdr:blipFill>
      <xdr:spPr>
        <a:xfrm>
          <a:off x="72646761" y="40402565"/>
          <a:ext cx="2004391" cy="762000"/>
        </a:xfrm>
        <a:prstGeom prst="rect">
          <a:avLst/>
        </a:prstGeom>
      </xdr:spPr>
    </xdr:pic>
    <xdr:clientData/>
  </xdr:twoCellAnchor>
  <xdr:twoCellAnchor>
    <xdr:from>
      <xdr:col>49</xdr:col>
      <xdr:colOff>0</xdr:colOff>
      <xdr:row>70</xdr:row>
      <xdr:rowOff>0</xdr:rowOff>
    </xdr:from>
    <xdr:to>
      <xdr:col>50</xdr:col>
      <xdr:colOff>1</xdr:colOff>
      <xdr:row>71</xdr:row>
      <xdr:rowOff>0</xdr:rowOff>
    </xdr:to>
    <xdr:pic>
      <xdr:nvPicPr>
        <xdr:cNvPr id="127" name="Image 126" descr="D:\Dossier TLA\Photo SMATP\IMG_8652.JPG">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5927406" y="53387625"/>
          <a:ext cx="2047876" cy="571500"/>
        </a:xfrm>
        <a:prstGeom prst="rect">
          <a:avLst/>
        </a:prstGeom>
        <a:noFill/>
        <a:ln>
          <a:noFill/>
        </a:ln>
      </xdr:spPr>
    </xdr:pic>
    <xdr:clientData/>
  </xdr:twoCellAnchor>
  <xdr:twoCellAnchor>
    <xdr:from>
      <xdr:col>48</xdr:col>
      <xdr:colOff>0</xdr:colOff>
      <xdr:row>166</xdr:row>
      <xdr:rowOff>0</xdr:rowOff>
    </xdr:from>
    <xdr:to>
      <xdr:col>49</xdr:col>
      <xdr:colOff>0</xdr:colOff>
      <xdr:row>167</xdr:row>
      <xdr:rowOff>0</xdr:rowOff>
    </xdr:to>
    <xdr:pic>
      <xdr:nvPicPr>
        <xdr:cNvPr id="128" name="Image 127" descr="C:\Users\USER\Desktop\MAKA\IMG_8761.JPG">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79105125" y="149244844"/>
          <a:ext cx="2000250" cy="762000"/>
        </a:xfrm>
        <a:prstGeom prst="rect">
          <a:avLst/>
        </a:prstGeom>
        <a:noFill/>
        <a:ln>
          <a:noFill/>
        </a:ln>
      </xdr:spPr>
    </xdr:pic>
    <xdr:clientData/>
  </xdr:twoCellAnchor>
  <xdr:twoCellAnchor>
    <xdr:from>
      <xdr:col>49</xdr:col>
      <xdr:colOff>0</xdr:colOff>
      <xdr:row>166</xdr:row>
      <xdr:rowOff>0</xdr:rowOff>
    </xdr:from>
    <xdr:to>
      <xdr:col>50</xdr:col>
      <xdr:colOff>0</xdr:colOff>
      <xdr:row>167</xdr:row>
      <xdr:rowOff>0</xdr:rowOff>
    </xdr:to>
    <xdr:pic>
      <xdr:nvPicPr>
        <xdr:cNvPr id="129" name="Image 128" descr="C:\Users\USER\Desktop\MAKA\IMG_8764.JPG">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85927406" y="128123156"/>
          <a:ext cx="2047875" cy="381000"/>
        </a:xfrm>
        <a:prstGeom prst="rect">
          <a:avLst/>
        </a:prstGeom>
        <a:noFill/>
        <a:ln>
          <a:noFill/>
        </a:ln>
      </xdr:spPr>
    </xdr:pic>
    <xdr:clientData/>
  </xdr:twoCellAnchor>
  <xdr:twoCellAnchor>
    <xdr:from>
      <xdr:col>48</xdr:col>
      <xdr:colOff>0</xdr:colOff>
      <xdr:row>5</xdr:row>
      <xdr:rowOff>0</xdr:rowOff>
    </xdr:from>
    <xdr:to>
      <xdr:col>49</xdr:col>
      <xdr:colOff>0</xdr:colOff>
      <xdr:row>6</xdr:row>
      <xdr:rowOff>0</xdr:rowOff>
    </xdr:to>
    <xdr:pic>
      <xdr:nvPicPr>
        <xdr:cNvPr id="134" name="Image 133" descr="D:\Dossier TLA\Etreprise FANOMEZANA\photo fanomezana\Nouveau dossier\IMG_8813.JPG">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50711100" y="5705475"/>
          <a:ext cx="2200275" cy="1152525"/>
        </a:xfrm>
        <a:prstGeom prst="rect">
          <a:avLst/>
        </a:prstGeom>
        <a:noFill/>
        <a:ln>
          <a:noFill/>
        </a:ln>
      </xdr:spPr>
    </xdr:pic>
    <xdr:clientData/>
  </xdr:twoCellAnchor>
  <xdr:twoCellAnchor>
    <xdr:from>
      <xdr:col>49</xdr:col>
      <xdr:colOff>-1</xdr:colOff>
      <xdr:row>5</xdr:row>
      <xdr:rowOff>0</xdr:rowOff>
    </xdr:from>
    <xdr:to>
      <xdr:col>50</xdr:col>
      <xdr:colOff>0</xdr:colOff>
      <xdr:row>6</xdr:row>
      <xdr:rowOff>0</xdr:rowOff>
    </xdr:to>
    <xdr:pic>
      <xdr:nvPicPr>
        <xdr:cNvPr id="135" name="Image 134" descr="D:\Dossier TLA\Etreprise FANOMEZANA\photo fanomezana\118___09\IMG_8644.JPG">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52911374" y="5705475"/>
          <a:ext cx="2200276" cy="1152525"/>
        </a:xfrm>
        <a:prstGeom prst="rect">
          <a:avLst/>
        </a:prstGeom>
        <a:noFill/>
        <a:ln>
          <a:noFill/>
        </a:ln>
      </xdr:spPr>
    </xdr:pic>
    <xdr:clientData/>
  </xdr:twoCellAnchor>
  <xdr:twoCellAnchor>
    <xdr:from>
      <xdr:col>48</xdr:col>
      <xdr:colOff>0</xdr:colOff>
      <xdr:row>4</xdr:row>
      <xdr:rowOff>0</xdr:rowOff>
    </xdr:from>
    <xdr:to>
      <xdr:col>49</xdr:col>
      <xdr:colOff>0</xdr:colOff>
      <xdr:row>5</xdr:row>
      <xdr:rowOff>0</xdr:rowOff>
    </xdr:to>
    <xdr:pic>
      <xdr:nvPicPr>
        <xdr:cNvPr id="140" name="Image 139" descr="D:\Dossier TLA\Entreprise ECH BTP\photo ech btp\Nouveau dossier\IMG_8749.JP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83858100" y="2628900"/>
          <a:ext cx="2047875" cy="1028700"/>
        </a:xfrm>
        <a:prstGeom prst="rect">
          <a:avLst/>
        </a:prstGeom>
        <a:noFill/>
        <a:ln>
          <a:noFill/>
        </a:ln>
      </xdr:spPr>
    </xdr:pic>
    <xdr:clientData/>
  </xdr:twoCellAnchor>
  <xdr:twoCellAnchor>
    <xdr:from>
      <xdr:col>49</xdr:col>
      <xdr:colOff>0</xdr:colOff>
      <xdr:row>4</xdr:row>
      <xdr:rowOff>0</xdr:rowOff>
    </xdr:from>
    <xdr:to>
      <xdr:col>50</xdr:col>
      <xdr:colOff>0</xdr:colOff>
      <xdr:row>5</xdr:row>
      <xdr:rowOff>0</xdr:rowOff>
    </xdr:to>
    <xdr:pic>
      <xdr:nvPicPr>
        <xdr:cNvPr id="141" name="Image 140" descr="D:\Dossier TLA\Entreprise ECH BTP\photo ech btp\IMG_8606.JP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85905975" y="2628900"/>
          <a:ext cx="2047875" cy="1028700"/>
        </a:xfrm>
        <a:prstGeom prst="rect">
          <a:avLst/>
        </a:prstGeom>
        <a:noFill/>
        <a:ln>
          <a:noFill/>
        </a:ln>
      </xdr:spPr>
    </xdr:pic>
    <xdr:clientData/>
  </xdr:twoCellAnchor>
  <xdr:twoCellAnchor>
    <xdr:from>
      <xdr:col>48</xdr:col>
      <xdr:colOff>0</xdr:colOff>
      <xdr:row>3</xdr:row>
      <xdr:rowOff>0</xdr:rowOff>
    </xdr:from>
    <xdr:to>
      <xdr:col>49</xdr:col>
      <xdr:colOff>0</xdr:colOff>
      <xdr:row>4</xdr:row>
      <xdr:rowOff>0</xdr:rowOff>
    </xdr:to>
    <xdr:pic>
      <xdr:nvPicPr>
        <xdr:cNvPr id="142" name="Image 141" descr="D:\Dossier TLA\Entreprise CGC\PHOTO\IMG_8782.JPG">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83858100" y="1600200"/>
          <a:ext cx="2047875" cy="1028700"/>
        </a:xfrm>
        <a:prstGeom prst="rect">
          <a:avLst/>
        </a:prstGeom>
        <a:noFill/>
        <a:ln>
          <a:noFill/>
        </a:ln>
      </xdr:spPr>
    </xdr:pic>
    <xdr:clientData/>
  </xdr:twoCellAnchor>
  <xdr:twoCellAnchor>
    <xdr:from>
      <xdr:col>49</xdr:col>
      <xdr:colOff>0</xdr:colOff>
      <xdr:row>3</xdr:row>
      <xdr:rowOff>0</xdr:rowOff>
    </xdr:from>
    <xdr:to>
      <xdr:col>50</xdr:col>
      <xdr:colOff>0</xdr:colOff>
      <xdr:row>4</xdr:row>
      <xdr:rowOff>0</xdr:rowOff>
    </xdr:to>
    <xdr:pic>
      <xdr:nvPicPr>
        <xdr:cNvPr id="143" name="Image 142" descr="D:\Dossier TLA\Entreprise CGC\PHOTO\IMG_8773.JPG">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85905975" y="1600200"/>
          <a:ext cx="2047875" cy="1028700"/>
        </a:xfrm>
        <a:prstGeom prst="rect">
          <a:avLst/>
        </a:prstGeom>
        <a:noFill/>
        <a:ln>
          <a:noFill/>
        </a:ln>
      </xdr:spPr>
    </xdr:pic>
    <xdr:clientData/>
  </xdr:twoCellAnchor>
  <xdr:twoCellAnchor>
    <xdr:from>
      <xdr:col>48</xdr:col>
      <xdr:colOff>0</xdr:colOff>
      <xdr:row>48</xdr:row>
      <xdr:rowOff>0</xdr:rowOff>
    </xdr:from>
    <xdr:to>
      <xdr:col>49</xdr:col>
      <xdr:colOff>0</xdr:colOff>
      <xdr:row>49</xdr:row>
      <xdr:rowOff>0</xdr:rowOff>
    </xdr:to>
    <xdr:pic>
      <xdr:nvPicPr>
        <xdr:cNvPr id="144" name="Image 143">
          <a:extLst>
            <a:ext uri="{FF2B5EF4-FFF2-40B4-BE49-F238E27FC236}">
              <a16:creationId xmlns:a16="http://schemas.microsoft.com/office/drawing/2014/main" id="{00000000-0008-0000-0000-000090000000}"/>
            </a:ext>
          </a:extLst>
        </xdr:cNvPr>
        <xdr:cNvPicPr preferRelativeResize="0"/>
      </xdr:nvPicPr>
      <xdr:blipFill>
        <a:blip xmlns:r="http://schemas.openxmlformats.org/officeDocument/2006/relationships" r:embed="rId74"/>
        <a:srcRect/>
        <a:stretch>
          <a:fillRect/>
        </a:stretch>
      </xdr:blipFill>
      <xdr:spPr bwMode="auto">
        <a:xfrm>
          <a:off x="83879531" y="35278219"/>
          <a:ext cx="2047875" cy="1333500"/>
        </a:xfrm>
        <a:prstGeom prst="rect">
          <a:avLst/>
        </a:prstGeom>
        <a:noFill/>
      </xdr:spPr>
    </xdr:pic>
    <xdr:clientData/>
  </xdr:twoCellAnchor>
  <xdr:twoCellAnchor>
    <xdr:from>
      <xdr:col>49</xdr:col>
      <xdr:colOff>0</xdr:colOff>
      <xdr:row>48</xdr:row>
      <xdr:rowOff>0</xdr:rowOff>
    </xdr:from>
    <xdr:to>
      <xdr:col>50</xdr:col>
      <xdr:colOff>0</xdr:colOff>
      <xdr:row>49</xdr:row>
      <xdr:rowOff>1361</xdr:rowOff>
    </xdr:to>
    <xdr:pic>
      <xdr:nvPicPr>
        <xdr:cNvPr id="145" name="Image 144">
          <a:extLst>
            <a:ext uri="{FF2B5EF4-FFF2-40B4-BE49-F238E27FC236}">
              <a16:creationId xmlns:a16="http://schemas.microsoft.com/office/drawing/2014/main" id="{00000000-0008-0000-0000-000091000000}"/>
            </a:ext>
          </a:extLst>
        </xdr:cNvPr>
        <xdr:cNvPicPr/>
      </xdr:nvPicPr>
      <xdr:blipFill>
        <a:blip xmlns:r="http://schemas.openxmlformats.org/officeDocument/2006/relationships" r:embed="rId75"/>
        <a:srcRect/>
        <a:stretch>
          <a:fillRect/>
        </a:stretch>
      </xdr:blipFill>
      <xdr:spPr bwMode="auto">
        <a:xfrm>
          <a:off x="85927406" y="35278219"/>
          <a:ext cx="2047875" cy="1334861"/>
        </a:xfrm>
        <a:prstGeom prst="rect">
          <a:avLst/>
        </a:prstGeom>
        <a:noFill/>
      </xdr:spPr>
    </xdr:pic>
    <xdr:clientData/>
  </xdr:twoCellAnchor>
  <xdr:twoCellAnchor>
    <xdr:from>
      <xdr:col>50</xdr:col>
      <xdr:colOff>0</xdr:colOff>
      <xdr:row>48</xdr:row>
      <xdr:rowOff>0</xdr:rowOff>
    </xdr:from>
    <xdr:to>
      <xdr:col>51</xdr:col>
      <xdr:colOff>0</xdr:colOff>
      <xdr:row>49</xdr:row>
      <xdr:rowOff>1361</xdr:rowOff>
    </xdr:to>
    <xdr:pic>
      <xdr:nvPicPr>
        <xdr:cNvPr id="146" name="Image 145">
          <a:extLst>
            <a:ext uri="{FF2B5EF4-FFF2-40B4-BE49-F238E27FC236}">
              <a16:creationId xmlns:a16="http://schemas.microsoft.com/office/drawing/2014/main" id="{00000000-0008-0000-0000-000092000000}"/>
            </a:ext>
          </a:extLst>
        </xdr:cNvPr>
        <xdr:cNvPicPr/>
      </xdr:nvPicPr>
      <xdr:blipFill>
        <a:blip xmlns:r="http://schemas.openxmlformats.org/officeDocument/2006/relationships" r:embed="rId76"/>
        <a:srcRect/>
        <a:stretch>
          <a:fillRect/>
        </a:stretch>
      </xdr:blipFill>
      <xdr:spPr bwMode="auto">
        <a:xfrm>
          <a:off x="87975281" y="35278219"/>
          <a:ext cx="2047875" cy="1334861"/>
        </a:xfrm>
        <a:prstGeom prst="rect">
          <a:avLst/>
        </a:prstGeom>
        <a:noFill/>
      </xdr:spPr>
    </xdr:pic>
    <xdr:clientData/>
  </xdr:twoCellAnchor>
  <xdr:twoCellAnchor>
    <xdr:from>
      <xdr:col>51</xdr:col>
      <xdr:colOff>0</xdr:colOff>
      <xdr:row>48</xdr:row>
      <xdr:rowOff>0</xdr:rowOff>
    </xdr:from>
    <xdr:to>
      <xdr:col>51</xdr:col>
      <xdr:colOff>2688770</xdr:colOff>
      <xdr:row>48</xdr:row>
      <xdr:rowOff>2220686</xdr:rowOff>
    </xdr:to>
    <xdr:pic>
      <xdr:nvPicPr>
        <xdr:cNvPr id="147" name="Image 146">
          <a:extLst>
            <a:ext uri="{FF2B5EF4-FFF2-40B4-BE49-F238E27FC236}">
              <a16:creationId xmlns:a16="http://schemas.microsoft.com/office/drawing/2014/main" id="{00000000-0008-0000-0000-000093000000}"/>
            </a:ext>
          </a:extLst>
        </xdr:cNvPr>
        <xdr:cNvPicPr/>
      </xdr:nvPicPr>
      <xdr:blipFill>
        <a:blip xmlns:r="http://schemas.openxmlformats.org/officeDocument/2006/relationships" r:embed="rId77"/>
        <a:srcRect/>
        <a:stretch>
          <a:fillRect/>
        </a:stretch>
      </xdr:blipFill>
      <xdr:spPr bwMode="auto">
        <a:xfrm>
          <a:off x="57311925" y="9163050"/>
          <a:ext cx="2202995" cy="1411061"/>
        </a:xfrm>
        <a:prstGeom prst="rect">
          <a:avLst/>
        </a:prstGeom>
        <a:noFill/>
      </xdr:spPr>
    </xdr:pic>
    <xdr:clientData/>
  </xdr:twoCellAnchor>
  <xdr:twoCellAnchor>
    <xdr:from>
      <xdr:col>48</xdr:col>
      <xdr:colOff>0</xdr:colOff>
      <xdr:row>180</xdr:row>
      <xdr:rowOff>0</xdr:rowOff>
    </xdr:from>
    <xdr:to>
      <xdr:col>49</xdr:col>
      <xdr:colOff>0</xdr:colOff>
      <xdr:row>181</xdr:row>
      <xdr:rowOff>0</xdr:rowOff>
    </xdr:to>
    <xdr:pic>
      <xdr:nvPicPr>
        <xdr:cNvPr id="132" name="Image 131" descr="IMG_20200817_105656_5.jpg">
          <a:extLst>
            <a:ext uri="{FF2B5EF4-FFF2-40B4-BE49-F238E27FC236}">
              <a16:creationId xmlns:a16="http://schemas.microsoft.com/office/drawing/2014/main" id="{00000000-0008-0000-0000-000084000000}"/>
            </a:ext>
          </a:extLst>
        </xdr:cNvPr>
        <xdr:cNvPicPr>
          <a:picLocks noChangeAspect="1"/>
        </xdr:cNvPicPr>
      </xdr:nvPicPr>
      <xdr:blipFill>
        <a:blip xmlns:r="http://schemas.openxmlformats.org/officeDocument/2006/relationships" r:embed="rId78" cstate="print"/>
        <a:stretch>
          <a:fillRect/>
        </a:stretch>
      </xdr:blipFill>
      <xdr:spPr>
        <a:xfrm>
          <a:off x="74849440" y="45677351"/>
          <a:ext cx="2004515" cy="924067"/>
        </a:xfrm>
        <a:prstGeom prst="rect">
          <a:avLst/>
        </a:prstGeom>
      </xdr:spPr>
    </xdr:pic>
    <xdr:clientData/>
  </xdr:twoCellAnchor>
  <xdr:twoCellAnchor>
    <xdr:from>
      <xdr:col>51</xdr:col>
      <xdr:colOff>0</xdr:colOff>
      <xdr:row>180</xdr:row>
      <xdr:rowOff>38238</xdr:rowOff>
    </xdr:from>
    <xdr:to>
      <xdr:col>52</xdr:col>
      <xdr:colOff>0</xdr:colOff>
      <xdr:row>181</xdr:row>
      <xdr:rowOff>0</xdr:rowOff>
    </xdr:to>
    <xdr:pic>
      <xdr:nvPicPr>
        <xdr:cNvPr id="133" name="Image 132" descr="IMG_20200817_105656_5.jpg">
          <a:extLst>
            <a:ext uri="{FF2B5EF4-FFF2-40B4-BE49-F238E27FC236}">
              <a16:creationId xmlns:a16="http://schemas.microsoft.com/office/drawing/2014/main" id="{00000000-0008-0000-0000-000085000000}"/>
            </a:ext>
          </a:extLst>
        </xdr:cNvPr>
        <xdr:cNvPicPr>
          <a:picLocks noChangeAspect="1"/>
        </xdr:cNvPicPr>
      </xdr:nvPicPr>
      <xdr:blipFill>
        <a:blip xmlns:r="http://schemas.openxmlformats.org/officeDocument/2006/relationships" r:embed="rId79" cstate="print"/>
        <a:stretch>
          <a:fillRect/>
        </a:stretch>
      </xdr:blipFill>
      <xdr:spPr>
        <a:xfrm>
          <a:off x="90023156" y="135852832"/>
          <a:ext cx="2047875" cy="890449"/>
        </a:xfrm>
        <a:prstGeom prst="rect">
          <a:avLst/>
        </a:prstGeom>
      </xdr:spPr>
    </xdr:pic>
    <xdr:clientData/>
  </xdr:twoCellAnchor>
  <xdr:twoCellAnchor>
    <xdr:from>
      <xdr:col>49</xdr:col>
      <xdr:colOff>0</xdr:colOff>
      <xdr:row>180</xdr:row>
      <xdr:rowOff>1</xdr:rowOff>
    </xdr:from>
    <xdr:to>
      <xdr:col>50</xdr:col>
      <xdr:colOff>0</xdr:colOff>
      <xdr:row>181</xdr:row>
      <xdr:rowOff>0</xdr:rowOff>
    </xdr:to>
    <xdr:pic>
      <xdr:nvPicPr>
        <xdr:cNvPr id="136" name="Image 135" descr="IMG_20200817_105656_5.jpg">
          <a:extLst>
            <a:ext uri="{FF2B5EF4-FFF2-40B4-BE49-F238E27FC236}">
              <a16:creationId xmlns:a16="http://schemas.microsoft.com/office/drawing/2014/main" id="{00000000-0008-0000-0000-000088000000}"/>
            </a:ext>
          </a:extLst>
        </xdr:cNvPr>
        <xdr:cNvPicPr>
          <a:picLocks noChangeAspect="1"/>
        </xdr:cNvPicPr>
      </xdr:nvPicPr>
      <xdr:blipFill>
        <a:blip xmlns:r="http://schemas.openxmlformats.org/officeDocument/2006/relationships" r:embed="rId80" cstate="print"/>
        <a:stretch>
          <a:fillRect/>
        </a:stretch>
      </xdr:blipFill>
      <xdr:spPr>
        <a:xfrm>
          <a:off x="85927406" y="135814595"/>
          <a:ext cx="2047875" cy="928686"/>
        </a:xfrm>
        <a:prstGeom prst="rect">
          <a:avLst/>
        </a:prstGeom>
      </xdr:spPr>
    </xdr:pic>
    <xdr:clientData/>
  </xdr:twoCellAnchor>
  <xdr:twoCellAnchor>
    <xdr:from>
      <xdr:col>50</xdr:col>
      <xdr:colOff>0</xdr:colOff>
      <xdr:row>180</xdr:row>
      <xdr:rowOff>0</xdr:rowOff>
    </xdr:from>
    <xdr:to>
      <xdr:col>51</xdr:col>
      <xdr:colOff>0</xdr:colOff>
      <xdr:row>181</xdr:row>
      <xdr:rowOff>1</xdr:rowOff>
    </xdr:to>
    <xdr:pic>
      <xdr:nvPicPr>
        <xdr:cNvPr id="137" name="Image 136" descr="IMG_20200817_105656_5.jpg">
          <a:extLst>
            <a:ext uri="{FF2B5EF4-FFF2-40B4-BE49-F238E27FC236}">
              <a16:creationId xmlns:a16="http://schemas.microsoft.com/office/drawing/2014/main" id="{00000000-0008-0000-0000-000089000000}"/>
            </a:ext>
          </a:extLst>
        </xdr:cNvPr>
        <xdr:cNvPicPr>
          <a:picLocks noChangeAspect="1"/>
        </xdr:cNvPicPr>
      </xdr:nvPicPr>
      <xdr:blipFill>
        <a:blip xmlns:r="http://schemas.openxmlformats.org/officeDocument/2006/relationships" r:embed="rId81" cstate="print"/>
        <a:stretch>
          <a:fillRect/>
        </a:stretch>
      </xdr:blipFill>
      <xdr:spPr>
        <a:xfrm>
          <a:off x="87975281" y="135814594"/>
          <a:ext cx="2047875" cy="928688"/>
        </a:xfrm>
        <a:prstGeom prst="rect">
          <a:avLst/>
        </a:prstGeom>
      </xdr:spPr>
    </xdr:pic>
    <xdr:clientData/>
  </xdr:twoCellAnchor>
  <xdr:twoCellAnchor>
    <xdr:from>
      <xdr:col>48</xdr:col>
      <xdr:colOff>0</xdr:colOff>
      <xdr:row>181</xdr:row>
      <xdr:rowOff>0</xdr:rowOff>
    </xdr:from>
    <xdr:to>
      <xdr:col>49</xdr:col>
      <xdr:colOff>0</xdr:colOff>
      <xdr:row>182</xdr:row>
      <xdr:rowOff>0</xdr:rowOff>
    </xdr:to>
    <xdr:pic>
      <xdr:nvPicPr>
        <xdr:cNvPr id="138" name="Image 137" descr="IMG_20200817_105656_5.jpg">
          <a:extLst>
            <a:ext uri="{FF2B5EF4-FFF2-40B4-BE49-F238E27FC236}">
              <a16:creationId xmlns:a16="http://schemas.microsoft.com/office/drawing/2014/main" id="{00000000-0008-0000-0000-00008A000000}"/>
            </a:ext>
          </a:extLst>
        </xdr:cNvPr>
        <xdr:cNvPicPr>
          <a:picLocks noChangeAspect="1"/>
        </xdr:cNvPicPr>
      </xdr:nvPicPr>
      <xdr:blipFill>
        <a:blip xmlns:r="http://schemas.openxmlformats.org/officeDocument/2006/relationships" r:embed="rId82" cstate="print"/>
        <a:stretch>
          <a:fillRect/>
        </a:stretch>
      </xdr:blipFill>
      <xdr:spPr>
        <a:xfrm>
          <a:off x="74849440" y="46601418"/>
          <a:ext cx="2004515" cy="852985"/>
        </a:xfrm>
        <a:prstGeom prst="rect">
          <a:avLst/>
        </a:prstGeom>
      </xdr:spPr>
    </xdr:pic>
    <xdr:clientData/>
  </xdr:twoCellAnchor>
  <xdr:twoCellAnchor>
    <xdr:from>
      <xdr:col>50</xdr:col>
      <xdr:colOff>0</xdr:colOff>
      <xdr:row>181</xdr:row>
      <xdr:rowOff>0</xdr:rowOff>
    </xdr:from>
    <xdr:to>
      <xdr:col>51</xdr:col>
      <xdr:colOff>0</xdr:colOff>
      <xdr:row>182</xdr:row>
      <xdr:rowOff>0</xdr:rowOff>
    </xdr:to>
    <xdr:pic>
      <xdr:nvPicPr>
        <xdr:cNvPr id="139" name="Image 138" descr="IMG_20200817_105656_5.jpg">
          <a:extLst>
            <a:ext uri="{FF2B5EF4-FFF2-40B4-BE49-F238E27FC236}">
              <a16:creationId xmlns:a16="http://schemas.microsoft.com/office/drawing/2014/main" id="{00000000-0008-0000-0000-00008B000000}"/>
            </a:ext>
          </a:extLst>
        </xdr:cNvPr>
        <xdr:cNvPicPr>
          <a:picLocks noChangeAspect="1"/>
        </xdr:cNvPicPr>
      </xdr:nvPicPr>
      <xdr:blipFill>
        <a:blip xmlns:r="http://schemas.openxmlformats.org/officeDocument/2006/relationships" r:embed="rId83" cstate="print"/>
        <a:stretch>
          <a:fillRect/>
        </a:stretch>
      </xdr:blipFill>
      <xdr:spPr>
        <a:xfrm>
          <a:off x="87975281" y="136743281"/>
          <a:ext cx="2047875" cy="845344"/>
        </a:xfrm>
        <a:prstGeom prst="rect">
          <a:avLst/>
        </a:prstGeom>
      </xdr:spPr>
    </xdr:pic>
    <xdr:clientData/>
  </xdr:twoCellAnchor>
  <xdr:twoCellAnchor>
    <xdr:from>
      <xdr:col>49</xdr:col>
      <xdr:colOff>1</xdr:colOff>
      <xdr:row>181</xdr:row>
      <xdr:rowOff>0</xdr:rowOff>
    </xdr:from>
    <xdr:to>
      <xdr:col>50</xdr:col>
      <xdr:colOff>0</xdr:colOff>
      <xdr:row>182</xdr:row>
      <xdr:rowOff>0</xdr:rowOff>
    </xdr:to>
    <xdr:pic>
      <xdr:nvPicPr>
        <xdr:cNvPr id="148" name="Image 147" descr="IMG_20200817_105656_5.jpg">
          <a:extLst>
            <a:ext uri="{FF2B5EF4-FFF2-40B4-BE49-F238E27FC236}">
              <a16:creationId xmlns:a16="http://schemas.microsoft.com/office/drawing/2014/main" id="{00000000-0008-0000-0000-000094000000}"/>
            </a:ext>
          </a:extLst>
        </xdr:cNvPr>
        <xdr:cNvPicPr>
          <a:picLocks noChangeAspect="1"/>
        </xdr:cNvPicPr>
      </xdr:nvPicPr>
      <xdr:blipFill>
        <a:blip xmlns:r="http://schemas.openxmlformats.org/officeDocument/2006/relationships" r:embed="rId84" cstate="print"/>
        <a:stretch>
          <a:fillRect/>
        </a:stretch>
      </xdr:blipFill>
      <xdr:spPr>
        <a:xfrm>
          <a:off x="76853956" y="46601418"/>
          <a:ext cx="2004514" cy="852985"/>
        </a:xfrm>
        <a:prstGeom prst="rect">
          <a:avLst/>
        </a:prstGeom>
      </xdr:spPr>
    </xdr:pic>
    <xdr:clientData/>
  </xdr:twoCellAnchor>
  <xdr:twoCellAnchor>
    <xdr:from>
      <xdr:col>51</xdr:col>
      <xdr:colOff>0</xdr:colOff>
      <xdr:row>181</xdr:row>
      <xdr:rowOff>0</xdr:rowOff>
    </xdr:from>
    <xdr:to>
      <xdr:col>52</xdr:col>
      <xdr:colOff>0</xdr:colOff>
      <xdr:row>182</xdr:row>
      <xdr:rowOff>0</xdr:rowOff>
    </xdr:to>
    <xdr:pic>
      <xdr:nvPicPr>
        <xdr:cNvPr id="149" name="Picture 9" descr="IMG_20210510_161342_0">
          <a:extLst>
            <a:ext uri="{FF2B5EF4-FFF2-40B4-BE49-F238E27FC236}">
              <a16:creationId xmlns:a16="http://schemas.microsoft.com/office/drawing/2014/main" id="{00000000-0008-0000-0000-000095000000}"/>
            </a:ext>
          </a:extLst>
        </xdr:cNvPr>
        <xdr:cNvPicPr>
          <a:picLocks noChangeAspect="1" noChangeArrowheads="1"/>
        </xdr:cNvPicPr>
      </xdr:nvPicPr>
      <xdr:blipFill>
        <a:blip xmlns:r="http://schemas.openxmlformats.org/officeDocument/2006/relationships" r:embed="rId85" cstate="print"/>
        <a:srcRect/>
        <a:stretch>
          <a:fillRect/>
        </a:stretch>
      </xdr:blipFill>
      <xdr:spPr bwMode="auto">
        <a:xfrm>
          <a:off x="90023156" y="136743281"/>
          <a:ext cx="2047875" cy="845344"/>
        </a:xfrm>
        <a:prstGeom prst="rect">
          <a:avLst/>
        </a:prstGeom>
        <a:noFill/>
        <a:ln w="9525" algn="in">
          <a:noFill/>
          <a:miter lim="800000"/>
          <a:headEnd/>
          <a:tailEnd/>
        </a:ln>
        <a:effectLst/>
      </xdr:spPr>
    </xdr:pic>
    <xdr:clientData/>
  </xdr:twoCellAnchor>
  <xdr:twoCellAnchor>
    <xdr:from>
      <xdr:col>48</xdr:col>
      <xdr:colOff>1</xdr:colOff>
      <xdr:row>182</xdr:row>
      <xdr:rowOff>1</xdr:rowOff>
    </xdr:from>
    <xdr:to>
      <xdr:col>49</xdr:col>
      <xdr:colOff>0</xdr:colOff>
      <xdr:row>183</xdr:row>
      <xdr:rowOff>1</xdr:rowOff>
    </xdr:to>
    <xdr:pic>
      <xdr:nvPicPr>
        <xdr:cNvPr id="150" name="Image 149" descr="IMG_20200817_105656_5.jpg">
          <a:extLst>
            <a:ext uri="{FF2B5EF4-FFF2-40B4-BE49-F238E27FC236}">
              <a16:creationId xmlns:a16="http://schemas.microsoft.com/office/drawing/2014/main" id="{00000000-0008-0000-0000-000096000000}"/>
            </a:ext>
          </a:extLst>
        </xdr:cNvPr>
        <xdr:cNvPicPr>
          <a:picLocks noChangeAspect="1"/>
        </xdr:cNvPicPr>
      </xdr:nvPicPr>
      <xdr:blipFill>
        <a:blip xmlns:r="http://schemas.openxmlformats.org/officeDocument/2006/relationships" r:embed="rId86" cstate="print"/>
        <a:stretch>
          <a:fillRect/>
        </a:stretch>
      </xdr:blipFill>
      <xdr:spPr>
        <a:xfrm>
          <a:off x="74849441" y="95633844"/>
          <a:ext cx="2004514" cy="1748620"/>
        </a:xfrm>
        <a:prstGeom prst="rect">
          <a:avLst/>
        </a:prstGeom>
      </xdr:spPr>
    </xdr:pic>
    <xdr:clientData/>
  </xdr:twoCellAnchor>
  <xdr:twoCellAnchor>
    <xdr:from>
      <xdr:col>51</xdr:col>
      <xdr:colOff>0</xdr:colOff>
      <xdr:row>182</xdr:row>
      <xdr:rowOff>0</xdr:rowOff>
    </xdr:from>
    <xdr:to>
      <xdr:col>52</xdr:col>
      <xdr:colOff>0</xdr:colOff>
      <xdr:row>183</xdr:row>
      <xdr:rowOff>0</xdr:rowOff>
    </xdr:to>
    <xdr:pic>
      <xdr:nvPicPr>
        <xdr:cNvPr id="151" name="Image 150" descr="IMG_20200817_105656_5.jpg">
          <a:extLst>
            <a:ext uri="{FF2B5EF4-FFF2-40B4-BE49-F238E27FC236}">
              <a16:creationId xmlns:a16="http://schemas.microsoft.com/office/drawing/2014/main" id="{00000000-0008-0000-0000-000097000000}"/>
            </a:ext>
          </a:extLst>
        </xdr:cNvPr>
        <xdr:cNvPicPr>
          <a:picLocks noChangeAspect="1"/>
        </xdr:cNvPicPr>
      </xdr:nvPicPr>
      <xdr:blipFill>
        <a:blip xmlns:r="http://schemas.openxmlformats.org/officeDocument/2006/relationships" r:embed="rId87" cstate="print"/>
        <a:stretch>
          <a:fillRect/>
        </a:stretch>
      </xdr:blipFill>
      <xdr:spPr>
        <a:xfrm>
          <a:off x="90023156" y="137588625"/>
          <a:ext cx="2047875" cy="1738313"/>
        </a:xfrm>
        <a:prstGeom prst="rect">
          <a:avLst/>
        </a:prstGeom>
      </xdr:spPr>
    </xdr:pic>
    <xdr:clientData/>
  </xdr:twoCellAnchor>
  <xdr:twoCellAnchor>
    <xdr:from>
      <xdr:col>49</xdr:col>
      <xdr:colOff>0</xdr:colOff>
      <xdr:row>182</xdr:row>
      <xdr:rowOff>0</xdr:rowOff>
    </xdr:from>
    <xdr:to>
      <xdr:col>50</xdr:col>
      <xdr:colOff>0</xdr:colOff>
      <xdr:row>183</xdr:row>
      <xdr:rowOff>0</xdr:rowOff>
    </xdr:to>
    <xdr:pic>
      <xdr:nvPicPr>
        <xdr:cNvPr id="152" name="Image 151" descr="IMG_20200817_105656_5.jpg">
          <a:extLst>
            <a:ext uri="{FF2B5EF4-FFF2-40B4-BE49-F238E27FC236}">
              <a16:creationId xmlns:a16="http://schemas.microsoft.com/office/drawing/2014/main" id="{00000000-0008-0000-0000-000098000000}"/>
            </a:ext>
          </a:extLst>
        </xdr:cNvPr>
        <xdr:cNvPicPr>
          <a:picLocks noChangeAspect="1"/>
        </xdr:cNvPicPr>
      </xdr:nvPicPr>
      <xdr:blipFill>
        <a:blip xmlns:r="http://schemas.openxmlformats.org/officeDocument/2006/relationships" r:embed="rId88" cstate="print"/>
        <a:stretch>
          <a:fillRect/>
        </a:stretch>
      </xdr:blipFill>
      <xdr:spPr>
        <a:xfrm>
          <a:off x="85927406" y="137588625"/>
          <a:ext cx="2047875" cy="1738313"/>
        </a:xfrm>
        <a:prstGeom prst="rect">
          <a:avLst/>
        </a:prstGeom>
      </xdr:spPr>
    </xdr:pic>
    <xdr:clientData/>
  </xdr:twoCellAnchor>
  <xdr:twoCellAnchor>
    <xdr:from>
      <xdr:col>50</xdr:col>
      <xdr:colOff>0</xdr:colOff>
      <xdr:row>182</xdr:row>
      <xdr:rowOff>0</xdr:rowOff>
    </xdr:from>
    <xdr:to>
      <xdr:col>51</xdr:col>
      <xdr:colOff>0</xdr:colOff>
      <xdr:row>183</xdr:row>
      <xdr:rowOff>0</xdr:rowOff>
    </xdr:to>
    <xdr:pic>
      <xdr:nvPicPr>
        <xdr:cNvPr id="153" name="Image 152" descr="IMG_20200817_105656_5.jpg">
          <a:extLst>
            <a:ext uri="{FF2B5EF4-FFF2-40B4-BE49-F238E27FC236}">
              <a16:creationId xmlns:a16="http://schemas.microsoft.com/office/drawing/2014/main" id="{00000000-0008-0000-0000-000099000000}"/>
            </a:ext>
          </a:extLst>
        </xdr:cNvPr>
        <xdr:cNvPicPr>
          <a:picLocks noChangeAspect="1"/>
        </xdr:cNvPicPr>
      </xdr:nvPicPr>
      <xdr:blipFill>
        <a:blip xmlns:r="http://schemas.openxmlformats.org/officeDocument/2006/relationships" r:embed="rId89" cstate="print"/>
        <a:stretch>
          <a:fillRect/>
        </a:stretch>
      </xdr:blipFill>
      <xdr:spPr>
        <a:xfrm>
          <a:off x="87975281" y="137588625"/>
          <a:ext cx="2047875" cy="1738313"/>
        </a:xfrm>
        <a:prstGeom prst="rect">
          <a:avLst/>
        </a:prstGeom>
      </xdr:spPr>
    </xdr:pic>
    <xdr:clientData/>
  </xdr:twoCellAnchor>
  <xdr:twoCellAnchor>
    <xdr:from>
      <xdr:col>48</xdr:col>
      <xdr:colOff>0</xdr:colOff>
      <xdr:row>74</xdr:row>
      <xdr:rowOff>0</xdr:rowOff>
    </xdr:from>
    <xdr:to>
      <xdr:col>49</xdr:col>
      <xdr:colOff>0</xdr:colOff>
      <xdr:row>75</xdr:row>
      <xdr:rowOff>0</xdr:rowOff>
    </xdr:to>
    <xdr:pic>
      <xdr:nvPicPr>
        <xdr:cNvPr id="154" name="Image 153" descr="IMG_20200817_105656_5.jpg">
          <a:extLst>
            <a:ext uri="{FF2B5EF4-FFF2-40B4-BE49-F238E27FC236}">
              <a16:creationId xmlns:a16="http://schemas.microsoft.com/office/drawing/2014/main" id="{00000000-0008-0000-0000-00009A000000}"/>
            </a:ext>
          </a:extLst>
        </xdr:cNvPr>
        <xdr:cNvPicPr>
          <a:picLocks noChangeAspect="1"/>
        </xdr:cNvPicPr>
      </xdr:nvPicPr>
      <xdr:blipFill>
        <a:blip xmlns:r="http://schemas.openxmlformats.org/officeDocument/2006/relationships" r:embed="rId90" cstate="print"/>
        <a:stretch>
          <a:fillRect/>
        </a:stretch>
      </xdr:blipFill>
      <xdr:spPr>
        <a:xfrm>
          <a:off x="75332799" y="45677351"/>
          <a:ext cx="2004514" cy="796119"/>
        </a:xfrm>
        <a:prstGeom prst="rect">
          <a:avLst/>
        </a:prstGeom>
      </xdr:spPr>
    </xdr:pic>
    <xdr:clientData/>
  </xdr:twoCellAnchor>
  <xdr:twoCellAnchor>
    <xdr:from>
      <xdr:col>51</xdr:col>
      <xdr:colOff>0</xdr:colOff>
      <xdr:row>74</xdr:row>
      <xdr:rowOff>0</xdr:rowOff>
    </xdr:from>
    <xdr:to>
      <xdr:col>52</xdr:col>
      <xdr:colOff>0</xdr:colOff>
      <xdr:row>75</xdr:row>
      <xdr:rowOff>781</xdr:rowOff>
    </xdr:to>
    <xdr:pic>
      <xdr:nvPicPr>
        <xdr:cNvPr id="155" name="Image 154" descr="IMG_20200817_105656_5.jpg">
          <a:extLst>
            <a:ext uri="{FF2B5EF4-FFF2-40B4-BE49-F238E27FC236}">
              <a16:creationId xmlns:a16="http://schemas.microsoft.com/office/drawing/2014/main" id="{00000000-0008-0000-0000-00009B000000}"/>
            </a:ext>
          </a:extLst>
        </xdr:cNvPr>
        <xdr:cNvPicPr>
          <a:picLocks noChangeAspect="1"/>
        </xdr:cNvPicPr>
      </xdr:nvPicPr>
      <xdr:blipFill>
        <a:blip xmlns:r="http://schemas.openxmlformats.org/officeDocument/2006/relationships" r:embed="rId91" cstate="print"/>
        <a:stretch>
          <a:fillRect/>
        </a:stretch>
      </xdr:blipFill>
      <xdr:spPr>
        <a:xfrm>
          <a:off x="90023156" y="55673625"/>
          <a:ext cx="2047875" cy="786594"/>
        </a:xfrm>
        <a:prstGeom prst="rect">
          <a:avLst/>
        </a:prstGeom>
      </xdr:spPr>
    </xdr:pic>
    <xdr:clientData/>
  </xdr:twoCellAnchor>
  <xdr:twoCellAnchor>
    <xdr:from>
      <xdr:col>49</xdr:col>
      <xdr:colOff>0</xdr:colOff>
      <xdr:row>74</xdr:row>
      <xdr:rowOff>0</xdr:rowOff>
    </xdr:from>
    <xdr:to>
      <xdr:col>50</xdr:col>
      <xdr:colOff>1</xdr:colOff>
      <xdr:row>75</xdr:row>
      <xdr:rowOff>0</xdr:rowOff>
    </xdr:to>
    <xdr:pic>
      <xdr:nvPicPr>
        <xdr:cNvPr id="156" name="Image 155" descr="IMG_20200817_105656_5.jpg">
          <a:extLst>
            <a:ext uri="{FF2B5EF4-FFF2-40B4-BE49-F238E27FC236}">
              <a16:creationId xmlns:a16="http://schemas.microsoft.com/office/drawing/2014/main" id="{00000000-0008-0000-0000-00009C000000}"/>
            </a:ext>
          </a:extLst>
        </xdr:cNvPr>
        <xdr:cNvPicPr>
          <a:picLocks noChangeAspect="1"/>
        </xdr:cNvPicPr>
      </xdr:nvPicPr>
      <xdr:blipFill>
        <a:blip xmlns:r="http://schemas.openxmlformats.org/officeDocument/2006/relationships" r:embed="rId92" cstate="print"/>
        <a:stretch>
          <a:fillRect/>
        </a:stretch>
      </xdr:blipFill>
      <xdr:spPr>
        <a:xfrm>
          <a:off x="85927406" y="55673625"/>
          <a:ext cx="2047876" cy="785813"/>
        </a:xfrm>
        <a:prstGeom prst="rect">
          <a:avLst/>
        </a:prstGeom>
      </xdr:spPr>
    </xdr:pic>
    <xdr:clientData/>
  </xdr:twoCellAnchor>
  <xdr:twoCellAnchor>
    <xdr:from>
      <xdr:col>50</xdr:col>
      <xdr:colOff>0</xdr:colOff>
      <xdr:row>74</xdr:row>
      <xdr:rowOff>0</xdr:rowOff>
    </xdr:from>
    <xdr:to>
      <xdr:col>51</xdr:col>
      <xdr:colOff>0</xdr:colOff>
      <xdr:row>75</xdr:row>
      <xdr:rowOff>0</xdr:rowOff>
    </xdr:to>
    <xdr:pic>
      <xdr:nvPicPr>
        <xdr:cNvPr id="157" name="Image 156" descr="IMG_20200817_105656_5.jpg">
          <a:extLst>
            <a:ext uri="{FF2B5EF4-FFF2-40B4-BE49-F238E27FC236}">
              <a16:creationId xmlns:a16="http://schemas.microsoft.com/office/drawing/2014/main" id="{00000000-0008-0000-0000-00009D000000}"/>
            </a:ext>
          </a:extLst>
        </xdr:cNvPr>
        <xdr:cNvPicPr>
          <a:picLocks noChangeAspect="1"/>
        </xdr:cNvPicPr>
      </xdr:nvPicPr>
      <xdr:blipFill>
        <a:blip xmlns:r="http://schemas.openxmlformats.org/officeDocument/2006/relationships" r:embed="rId93" cstate="print"/>
        <a:stretch>
          <a:fillRect/>
        </a:stretch>
      </xdr:blipFill>
      <xdr:spPr>
        <a:xfrm>
          <a:off x="87975281" y="55673625"/>
          <a:ext cx="2047875" cy="785813"/>
        </a:xfrm>
        <a:prstGeom prst="rect">
          <a:avLst/>
        </a:prstGeom>
      </xdr:spPr>
    </xdr:pic>
    <xdr:clientData/>
  </xdr:twoCellAnchor>
  <xdr:twoCellAnchor>
    <xdr:from>
      <xdr:col>48</xdr:col>
      <xdr:colOff>0</xdr:colOff>
      <xdr:row>182</xdr:row>
      <xdr:rowOff>1738311</xdr:rowOff>
    </xdr:from>
    <xdr:to>
      <xdr:col>49</xdr:col>
      <xdr:colOff>4264</xdr:colOff>
      <xdr:row>184</xdr:row>
      <xdr:rowOff>780</xdr:rowOff>
    </xdr:to>
    <xdr:pic>
      <xdr:nvPicPr>
        <xdr:cNvPr id="158" name="Image 157" descr="IMG_20200817_105656_5.jpg">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94" cstate="print"/>
        <a:stretch>
          <a:fillRect/>
        </a:stretch>
      </xdr:blipFill>
      <xdr:spPr>
        <a:xfrm>
          <a:off x="76985813" y="101536499"/>
          <a:ext cx="2004514" cy="1739094"/>
        </a:xfrm>
        <a:prstGeom prst="rect">
          <a:avLst/>
        </a:prstGeom>
      </xdr:spPr>
    </xdr:pic>
    <xdr:clientData/>
  </xdr:twoCellAnchor>
  <xdr:twoCellAnchor>
    <xdr:from>
      <xdr:col>51</xdr:col>
      <xdr:colOff>0</xdr:colOff>
      <xdr:row>183</xdr:row>
      <xdr:rowOff>0</xdr:rowOff>
    </xdr:from>
    <xdr:to>
      <xdr:col>52</xdr:col>
      <xdr:colOff>0</xdr:colOff>
      <xdr:row>184</xdr:row>
      <xdr:rowOff>782</xdr:rowOff>
    </xdr:to>
    <xdr:pic>
      <xdr:nvPicPr>
        <xdr:cNvPr id="159" name="Image 158" descr="IMG_20200817_105656_5.jpg">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95" cstate="print"/>
        <a:stretch>
          <a:fillRect/>
        </a:stretch>
      </xdr:blipFill>
      <xdr:spPr>
        <a:xfrm>
          <a:off x="90023156" y="139326938"/>
          <a:ext cx="2047875" cy="1739094"/>
        </a:xfrm>
        <a:prstGeom prst="rect">
          <a:avLst/>
        </a:prstGeom>
      </xdr:spPr>
    </xdr:pic>
    <xdr:clientData/>
  </xdr:twoCellAnchor>
  <xdr:twoCellAnchor>
    <xdr:from>
      <xdr:col>48</xdr:col>
      <xdr:colOff>0</xdr:colOff>
      <xdr:row>183</xdr:row>
      <xdr:rowOff>1748618</xdr:rowOff>
    </xdr:from>
    <xdr:to>
      <xdr:col>49</xdr:col>
      <xdr:colOff>0</xdr:colOff>
      <xdr:row>184</xdr:row>
      <xdr:rowOff>1748618</xdr:rowOff>
    </xdr:to>
    <xdr:pic>
      <xdr:nvPicPr>
        <xdr:cNvPr id="160" name="Image 159" descr="IMG_20200817_105656_5.jpg">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96" cstate="print"/>
        <a:stretch>
          <a:fillRect/>
        </a:stretch>
      </xdr:blipFill>
      <xdr:spPr>
        <a:xfrm>
          <a:off x="75901455" y="99131081"/>
          <a:ext cx="2004515" cy="1748619"/>
        </a:xfrm>
        <a:prstGeom prst="rect">
          <a:avLst/>
        </a:prstGeom>
      </xdr:spPr>
    </xdr:pic>
    <xdr:clientData/>
  </xdr:twoCellAnchor>
  <xdr:twoCellAnchor>
    <xdr:from>
      <xdr:col>51</xdr:col>
      <xdr:colOff>0</xdr:colOff>
      <xdr:row>184</xdr:row>
      <xdr:rowOff>1</xdr:rowOff>
    </xdr:from>
    <xdr:to>
      <xdr:col>52</xdr:col>
      <xdr:colOff>0</xdr:colOff>
      <xdr:row>185</xdr:row>
      <xdr:rowOff>0</xdr:rowOff>
    </xdr:to>
    <xdr:pic>
      <xdr:nvPicPr>
        <xdr:cNvPr id="161" name="Image 160" descr="IMG_20200817_105656_5.jpg">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97" cstate="print"/>
        <a:stretch>
          <a:fillRect/>
        </a:stretch>
      </xdr:blipFill>
      <xdr:spPr>
        <a:xfrm>
          <a:off x="90023156" y="141065251"/>
          <a:ext cx="2047875" cy="1738312"/>
        </a:xfrm>
        <a:prstGeom prst="rect">
          <a:avLst/>
        </a:prstGeom>
      </xdr:spPr>
    </xdr:pic>
    <xdr:clientData/>
  </xdr:twoCellAnchor>
  <xdr:twoCellAnchor>
    <xdr:from>
      <xdr:col>48</xdr:col>
      <xdr:colOff>0</xdr:colOff>
      <xdr:row>185</xdr:row>
      <xdr:rowOff>0</xdr:rowOff>
    </xdr:from>
    <xdr:to>
      <xdr:col>49</xdr:col>
      <xdr:colOff>4264</xdr:colOff>
      <xdr:row>186</xdr:row>
      <xdr:rowOff>0</xdr:rowOff>
    </xdr:to>
    <xdr:pic>
      <xdr:nvPicPr>
        <xdr:cNvPr id="162" name="Image 161" descr="IMG_20200817_105656_5.jpg">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98" cstate="print"/>
        <a:stretch>
          <a:fillRect/>
        </a:stretch>
      </xdr:blipFill>
      <xdr:spPr>
        <a:xfrm>
          <a:off x="76985813" y="105013125"/>
          <a:ext cx="2004514" cy="1738313"/>
        </a:xfrm>
        <a:prstGeom prst="rect">
          <a:avLst/>
        </a:prstGeom>
      </xdr:spPr>
    </xdr:pic>
    <xdr:clientData/>
  </xdr:twoCellAnchor>
  <xdr:twoCellAnchor>
    <xdr:from>
      <xdr:col>51</xdr:col>
      <xdr:colOff>0</xdr:colOff>
      <xdr:row>185</xdr:row>
      <xdr:rowOff>0</xdr:rowOff>
    </xdr:from>
    <xdr:to>
      <xdr:col>52</xdr:col>
      <xdr:colOff>0</xdr:colOff>
      <xdr:row>186</xdr:row>
      <xdr:rowOff>0</xdr:rowOff>
    </xdr:to>
    <xdr:pic>
      <xdr:nvPicPr>
        <xdr:cNvPr id="163" name="Image 162" descr="IMG_20200817_105656_5.jpg">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99" cstate="print"/>
        <a:stretch>
          <a:fillRect/>
        </a:stretch>
      </xdr:blipFill>
      <xdr:spPr>
        <a:xfrm>
          <a:off x="81915000" y="100879701"/>
          <a:ext cx="2004515" cy="1748620"/>
        </a:xfrm>
        <a:prstGeom prst="rect">
          <a:avLst/>
        </a:prstGeom>
      </xdr:spPr>
    </xdr:pic>
    <xdr:clientData/>
  </xdr:twoCellAnchor>
  <xdr:twoCellAnchor>
    <xdr:from>
      <xdr:col>51</xdr:col>
      <xdr:colOff>0</xdr:colOff>
      <xdr:row>186</xdr:row>
      <xdr:rowOff>2</xdr:rowOff>
    </xdr:from>
    <xdr:to>
      <xdr:col>52</xdr:col>
      <xdr:colOff>0</xdr:colOff>
      <xdr:row>187</xdr:row>
      <xdr:rowOff>0</xdr:rowOff>
    </xdr:to>
    <xdr:pic>
      <xdr:nvPicPr>
        <xdr:cNvPr id="164" name="Image 163" descr="IMG_20200817_105656_5.jpg">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100" cstate="print"/>
        <a:stretch>
          <a:fillRect/>
        </a:stretch>
      </xdr:blipFill>
      <xdr:spPr>
        <a:xfrm>
          <a:off x="90023156" y="144541877"/>
          <a:ext cx="2047875" cy="1738311"/>
        </a:xfrm>
        <a:prstGeom prst="rect">
          <a:avLst/>
        </a:prstGeom>
      </xdr:spPr>
    </xdr:pic>
    <xdr:clientData/>
  </xdr:twoCellAnchor>
  <xdr:twoCellAnchor>
    <xdr:from>
      <xdr:col>51</xdr:col>
      <xdr:colOff>0</xdr:colOff>
      <xdr:row>187</xdr:row>
      <xdr:rowOff>0</xdr:rowOff>
    </xdr:from>
    <xdr:to>
      <xdr:col>52</xdr:col>
      <xdr:colOff>0</xdr:colOff>
      <xdr:row>188</xdr:row>
      <xdr:rowOff>0</xdr:rowOff>
    </xdr:to>
    <xdr:pic>
      <xdr:nvPicPr>
        <xdr:cNvPr id="165" name="Image 164" descr="IMG_20200817_105656_5.jpg">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101" cstate="print"/>
        <a:stretch>
          <a:fillRect/>
        </a:stretch>
      </xdr:blipFill>
      <xdr:spPr>
        <a:xfrm>
          <a:off x="81915000" y="104376940"/>
          <a:ext cx="2004515" cy="1748620"/>
        </a:xfrm>
        <a:prstGeom prst="rect">
          <a:avLst/>
        </a:prstGeom>
      </xdr:spPr>
    </xdr:pic>
    <xdr:clientData/>
  </xdr:twoCellAnchor>
  <xdr:twoCellAnchor>
    <xdr:from>
      <xdr:col>48</xdr:col>
      <xdr:colOff>0</xdr:colOff>
      <xdr:row>188</xdr:row>
      <xdr:rowOff>-1</xdr:rowOff>
    </xdr:from>
    <xdr:to>
      <xdr:col>49</xdr:col>
      <xdr:colOff>4264</xdr:colOff>
      <xdr:row>189</xdr:row>
      <xdr:rowOff>781</xdr:rowOff>
    </xdr:to>
    <xdr:pic>
      <xdr:nvPicPr>
        <xdr:cNvPr id="166" name="Image 165" descr="IMG_20200817_105656_5.jpg">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102" cstate="print"/>
        <a:stretch>
          <a:fillRect/>
        </a:stretch>
      </xdr:blipFill>
      <xdr:spPr>
        <a:xfrm>
          <a:off x="76985813" y="110228062"/>
          <a:ext cx="2004514" cy="1739094"/>
        </a:xfrm>
        <a:prstGeom prst="rect">
          <a:avLst/>
        </a:prstGeom>
      </xdr:spPr>
    </xdr:pic>
    <xdr:clientData/>
  </xdr:twoCellAnchor>
  <xdr:twoCellAnchor>
    <xdr:from>
      <xdr:col>51</xdr:col>
      <xdr:colOff>0</xdr:colOff>
      <xdr:row>188</xdr:row>
      <xdr:rowOff>0</xdr:rowOff>
    </xdr:from>
    <xdr:to>
      <xdr:col>52</xdr:col>
      <xdr:colOff>0</xdr:colOff>
      <xdr:row>189</xdr:row>
      <xdr:rowOff>781</xdr:rowOff>
    </xdr:to>
    <xdr:pic>
      <xdr:nvPicPr>
        <xdr:cNvPr id="167" name="Image 166" descr="IMG_20200817_105656_5.jpg">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103" cstate="print"/>
        <a:stretch>
          <a:fillRect/>
        </a:stretch>
      </xdr:blipFill>
      <xdr:spPr>
        <a:xfrm>
          <a:off x="90023156" y="148018500"/>
          <a:ext cx="2047875" cy="1739094"/>
        </a:xfrm>
        <a:prstGeom prst="rect">
          <a:avLst/>
        </a:prstGeom>
      </xdr:spPr>
    </xdr:pic>
    <xdr:clientData/>
  </xdr:twoCellAnchor>
  <xdr:twoCellAnchor>
    <xdr:from>
      <xdr:col>51</xdr:col>
      <xdr:colOff>0</xdr:colOff>
      <xdr:row>189</xdr:row>
      <xdr:rowOff>0</xdr:rowOff>
    </xdr:from>
    <xdr:to>
      <xdr:col>52</xdr:col>
      <xdr:colOff>0</xdr:colOff>
      <xdr:row>190</xdr:row>
      <xdr:rowOff>0</xdr:rowOff>
    </xdr:to>
    <xdr:pic>
      <xdr:nvPicPr>
        <xdr:cNvPr id="168" name="Image 167" descr="IMG_20200817_105656_5.jpg">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104" cstate="print"/>
        <a:stretch>
          <a:fillRect/>
        </a:stretch>
      </xdr:blipFill>
      <xdr:spPr>
        <a:xfrm>
          <a:off x="90023156" y="149756813"/>
          <a:ext cx="2047875" cy="1738312"/>
        </a:xfrm>
        <a:prstGeom prst="rect">
          <a:avLst/>
        </a:prstGeom>
      </xdr:spPr>
    </xdr:pic>
    <xdr:clientData/>
  </xdr:twoCellAnchor>
  <xdr:twoCellAnchor>
    <xdr:from>
      <xdr:col>49</xdr:col>
      <xdr:colOff>0</xdr:colOff>
      <xdr:row>189</xdr:row>
      <xdr:rowOff>0</xdr:rowOff>
    </xdr:from>
    <xdr:to>
      <xdr:col>50</xdr:col>
      <xdr:colOff>0</xdr:colOff>
      <xdr:row>190</xdr:row>
      <xdr:rowOff>0</xdr:rowOff>
    </xdr:to>
    <xdr:pic>
      <xdr:nvPicPr>
        <xdr:cNvPr id="169" name="Image 168" descr="IMG_20200528_100219_2.jpg">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105" cstate="print"/>
        <a:stretch>
          <a:fillRect/>
        </a:stretch>
      </xdr:blipFill>
      <xdr:spPr>
        <a:xfrm>
          <a:off x="77905970" y="107874179"/>
          <a:ext cx="2004515" cy="1748620"/>
        </a:xfrm>
        <a:prstGeom prst="rect">
          <a:avLst/>
        </a:prstGeom>
      </xdr:spPr>
    </xdr:pic>
    <xdr:clientData/>
  </xdr:twoCellAnchor>
  <xdr:twoCellAnchor>
    <xdr:from>
      <xdr:col>51</xdr:col>
      <xdr:colOff>0</xdr:colOff>
      <xdr:row>190</xdr:row>
      <xdr:rowOff>-1</xdr:rowOff>
    </xdr:from>
    <xdr:to>
      <xdr:col>52</xdr:col>
      <xdr:colOff>0</xdr:colOff>
      <xdr:row>190</xdr:row>
      <xdr:rowOff>1748618</xdr:rowOff>
    </xdr:to>
    <xdr:pic>
      <xdr:nvPicPr>
        <xdr:cNvPr id="170" name="Image 169" descr="IMG_20200817_105656_5.jpg">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106" cstate="print"/>
        <a:stretch>
          <a:fillRect/>
        </a:stretch>
      </xdr:blipFill>
      <xdr:spPr>
        <a:xfrm>
          <a:off x="81915000" y="109622798"/>
          <a:ext cx="2004515" cy="1748619"/>
        </a:xfrm>
        <a:prstGeom prst="rect">
          <a:avLst/>
        </a:prstGeom>
      </xdr:spPr>
    </xdr:pic>
    <xdr:clientData/>
  </xdr:twoCellAnchor>
  <xdr:twoCellAnchor>
    <xdr:from>
      <xdr:col>48</xdr:col>
      <xdr:colOff>0</xdr:colOff>
      <xdr:row>190</xdr:row>
      <xdr:rowOff>0</xdr:rowOff>
    </xdr:from>
    <xdr:to>
      <xdr:col>49</xdr:col>
      <xdr:colOff>0</xdr:colOff>
      <xdr:row>191</xdr:row>
      <xdr:rowOff>0</xdr:rowOff>
    </xdr:to>
    <xdr:pic>
      <xdr:nvPicPr>
        <xdr:cNvPr id="171" name="Image 170" descr="IMG_20200528_102004_7.jpg">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107" cstate="print"/>
        <a:stretch>
          <a:fillRect/>
        </a:stretch>
      </xdr:blipFill>
      <xdr:spPr>
        <a:xfrm>
          <a:off x="75901455" y="109622799"/>
          <a:ext cx="2004515" cy="1748619"/>
        </a:xfrm>
        <a:prstGeom prst="rect">
          <a:avLst/>
        </a:prstGeom>
      </xdr:spPr>
    </xdr:pic>
    <xdr:clientData/>
  </xdr:twoCellAnchor>
  <xdr:twoCellAnchor>
    <xdr:from>
      <xdr:col>49</xdr:col>
      <xdr:colOff>0</xdr:colOff>
      <xdr:row>183</xdr:row>
      <xdr:rowOff>0</xdr:rowOff>
    </xdr:from>
    <xdr:to>
      <xdr:col>50</xdr:col>
      <xdr:colOff>0</xdr:colOff>
      <xdr:row>184</xdr:row>
      <xdr:rowOff>782</xdr:rowOff>
    </xdr:to>
    <xdr:pic>
      <xdr:nvPicPr>
        <xdr:cNvPr id="172" name="Image 171" descr="IMG_20200817_105656_5.jpg">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108" cstate="print"/>
        <a:stretch>
          <a:fillRect/>
        </a:stretch>
      </xdr:blipFill>
      <xdr:spPr>
        <a:xfrm>
          <a:off x="85927406" y="139326938"/>
          <a:ext cx="2047875" cy="1739094"/>
        </a:xfrm>
        <a:prstGeom prst="rect">
          <a:avLst/>
        </a:prstGeom>
      </xdr:spPr>
    </xdr:pic>
    <xdr:clientData/>
  </xdr:twoCellAnchor>
  <xdr:twoCellAnchor>
    <xdr:from>
      <xdr:col>50</xdr:col>
      <xdr:colOff>0</xdr:colOff>
      <xdr:row>183</xdr:row>
      <xdr:rowOff>0</xdr:rowOff>
    </xdr:from>
    <xdr:to>
      <xdr:col>51</xdr:col>
      <xdr:colOff>0</xdr:colOff>
      <xdr:row>184</xdr:row>
      <xdr:rowOff>0</xdr:rowOff>
    </xdr:to>
    <xdr:pic>
      <xdr:nvPicPr>
        <xdr:cNvPr id="173" name="Image 172" descr="IMG_20200817_105656_5.jpg">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109" cstate="print"/>
        <a:stretch>
          <a:fillRect/>
        </a:stretch>
      </xdr:blipFill>
      <xdr:spPr>
        <a:xfrm>
          <a:off x="87975281" y="139326938"/>
          <a:ext cx="2047875" cy="1738312"/>
        </a:xfrm>
        <a:prstGeom prst="rect">
          <a:avLst/>
        </a:prstGeom>
      </xdr:spPr>
    </xdr:pic>
    <xdr:clientData/>
  </xdr:twoCellAnchor>
  <xdr:twoCellAnchor>
    <xdr:from>
      <xdr:col>49</xdr:col>
      <xdr:colOff>0</xdr:colOff>
      <xdr:row>183</xdr:row>
      <xdr:rowOff>1748618</xdr:rowOff>
    </xdr:from>
    <xdr:to>
      <xdr:col>50</xdr:col>
      <xdr:colOff>0</xdr:colOff>
      <xdr:row>184</xdr:row>
      <xdr:rowOff>1748618</xdr:rowOff>
    </xdr:to>
    <xdr:pic>
      <xdr:nvPicPr>
        <xdr:cNvPr id="174" name="Image 173" descr="IMG_20200817_105656_5.jpg">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110" cstate="print"/>
        <a:stretch>
          <a:fillRect/>
        </a:stretch>
      </xdr:blipFill>
      <xdr:spPr>
        <a:xfrm>
          <a:off x="77905970" y="99131081"/>
          <a:ext cx="2004515" cy="1748619"/>
        </a:xfrm>
        <a:prstGeom prst="rect">
          <a:avLst/>
        </a:prstGeom>
      </xdr:spPr>
    </xdr:pic>
    <xdr:clientData/>
  </xdr:twoCellAnchor>
  <xdr:twoCellAnchor>
    <xdr:from>
      <xdr:col>50</xdr:col>
      <xdr:colOff>0</xdr:colOff>
      <xdr:row>184</xdr:row>
      <xdr:rowOff>0</xdr:rowOff>
    </xdr:from>
    <xdr:to>
      <xdr:col>51</xdr:col>
      <xdr:colOff>0</xdr:colOff>
      <xdr:row>185</xdr:row>
      <xdr:rowOff>-1</xdr:rowOff>
    </xdr:to>
    <xdr:pic>
      <xdr:nvPicPr>
        <xdr:cNvPr id="175" name="Image 174" descr="IMG_20200817_105656_5.jpg">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111" cstate="print"/>
        <a:stretch>
          <a:fillRect/>
        </a:stretch>
      </xdr:blipFill>
      <xdr:spPr>
        <a:xfrm>
          <a:off x="87975281" y="141065250"/>
          <a:ext cx="2047875" cy="1738312"/>
        </a:xfrm>
        <a:prstGeom prst="rect">
          <a:avLst/>
        </a:prstGeom>
      </xdr:spPr>
    </xdr:pic>
    <xdr:clientData/>
  </xdr:twoCellAnchor>
  <xdr:twoCellAnchor>
    <xdr:from>
      <xdr:col>49</xdr:col>
      <xdr:colOff>0</xdr:colOff>
      <xdr:row>185</xdr:row>
      <xdr:rowOff>0</xdr:rowOff>
    </xdr:from>
    <xdr:to>
      <xdr:col>50</xdr:col>
      <xdr:colOff>0</xdr:colOff>
      <xdr:row>186</xdr:row>
      <xdr:rowOff>0</xdr:rowOff>
    </xdr:to>
    <xdr:pic>
      <xdr:nvPicPr>
        <xdr:cNvPr id="176" name="Image 175" descr="IMG_20200817_105656_5.jpg">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112" cstate="print"/>
        <a:stretch>
          <a:fillRect/>
        </a:stretch>
      </xdr:blipFill>
      <xdr:spPr>
        <a:xfrm>
          <a:off x="85927406" y="142803563"/>
          <a:ext cx="2047875" cy="1738312"/>
        </a:xfrm>
        <a:prstGeom prst="rect">
          <a:avLst/>
        </a:prstGeom>
      </xdr:spPr>
    </xdr:pic>
    <xdr:clientData/>
  </xdr:twoCellAnchor>
  <xdr:twoCellAnchor>
    <xdr:from>
      <xdr:col>50</xdr:col>
      <xdr:colOff>0</xdr:colOff>
      <xdr:row>185</xdr:row>
      <xdr:rowOff>0</xdr:rowOff>
    </xdr:from>
    <xdr:to>
      <xdr:col>51</xdr:col>
      <xdr:colOff>0</xdr:colOff>
      <xdr:row>186</xdr:row>
      <xdr:rowOff>0</xdr:rowOff>
    </xdr:to>
    <xdr:pic>
      <xdr:nvPicPr>
        <xdr:cNvPr id="177" name="Image 176" descr="IMG_20200817_105656_5.jpg">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113" cstate="print"/>
        <a:stretch>
          <a:fillRect/>
        </a:stretch>
      </xdr:blipFill>
      <xdr:spPr>
        <a:xfrm>
          <a:off x="87975281" y="142803563"/>
          <a:ext cx="2047875" cy="1738312"/>
        </a:xfrm>
        <a:prstGeom prst="rect">
          <a:avLst/>
        </a:prstGeom>
      </xdr:spPr>
    </xdr:pic>
    <xdr:clientData/>
  </xdr:twoCellAnchor>
  <xdr:twoCellAnchor>
    <xdr:from>
      <xdr:col>49</xdr:col>
      <xdr:colOff>0</xdr:colOff>
      <xdr:row>186</xdr:row>
      <xdr:rowOff>0</xdr:rowOff>
    </xdr:from>
    <xdr:to>
      <xdr:col>50</xdr:col>
      <xdr:colOff>0</xdr:colOff>
      <xdr:row>187</xdr:row>
      <xdr:rowOff>0</xdr:rowOff>
    </xdr:to>
    <xdr:pic>
      <xdr:nvPicPr>
        <xdr:cNvPr id="178" name="Image 177" descr="IMG_20200817_105656_5.jpg">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114" cstate="print"/>
        <a:stretch>
          <a:fillRect/>
        </a:stretch>
      </xdr:blipFill>
      <xdr:spPr>
        <a:xfrm>
          <a:off x="85927406" y="144541875"/>
          <a:ext cx="2047875" cy="1738313"/>
        </a:xfrm>
        <a:prstGeom prst="rect">
          <a:avLst/>
        </a:prstGeom>
      </xdr:spPr>
    </xdr:pic>
    <xdr:clientData/>
  </xdr:twoCellAnchor>
  <xdr:twoCellAnchor>
    <xdr:from>
      <xdr:col>50</xdr:col>
      <xdr:colOff>0</xdr:colOff>
      <xdr:row>186</xdr:row>
      <xdr:rowOff>0</xdr:rowOff>
    </xdr:from>
    <xdr:to>
      <xdr:col>51</xdr:col>
      <xdr:colOff>0</xdr:colOff>
      <xdr:row>187</xdr:row>
      <xdr:rowOff>0</xdr:rowOff>
    </xdr:to>
    <xdr:pic>
      <xdr:nvPicPr>
        <xdr:cNvPr id="179" name="Image 178" descr="IMG_20200817_105656_5.jpg">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115" cstate="print"/>
        <a:stretch>
          <a:fillRect/>
        </a:stretch>
      </xdr:blipFill>
      <xdr:spPr>
        <a:xfrm>
          <a:off x="87975281" y="144541875"/>
          <a:ext cx="2047875" cy="1738313"/>
        </a:xfrm>
        <a:prstGeom prst="rect">
          <a:avLst/>
        </a:prstGeom>
      </xdr:spPr>
    </xdr:pic>
    <xdr:clientData/>
  </xdr:twoCellAnchor>
  <xdr:twoCellAnchor>
    <xdr:from>
      <xdr:col>48</xdr:col>
      <xdr:colOff>0</xdr:colOff>
      <xdr:row>186</xdr:row>
      <xdr:rowOff>0</xdr:rowOff>
    </xdr:from>
    <xdr:to>
      <xdr:col>49</xdr:col>
      <xdr:colOff>4264</xdr:colOff>
      <xdr:row>187</xdr:row>
      <xdr:rowOff>0</xdr:rowOff>
    </xdr:to>
    <xdr:pic>
      <xdr:nvPicPr>
        <xdr:cNvPr id="180" name="Image 179" descr="IMG_20200817_105656_5.jpg">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116" cstate="print"/>
        <a:stretch>
          <a:fillRect/>
        </a:stretch>
      </xdr:blipFill>
      <xdr:spPr>
        <a:xfrm>
          <a:off x="76985813" y="106751438"/>
          <a:ext cx="2004514" cy="1738312"/>
        </a:xfrm>
        <a:prstGeom prst="rect">
          <a:avLst/>
        </a:prstGeom>
      </xdr:spPr>
    </xdr:pic>
    <xdr:clientData/>
  </xdr:twoCellAnchor>
  <xdr:twoCellAnchor>
    <xdr:from>
      <xdr:col>49</xdr:col>
      <xdr:colOff>0</xdr:colOff>
      <xdr:row>187</xdr:row>
      <xdr:rowOff>0</xdr:rowOff>
    </xdr:from>
    <xdr:to>
      <xdr:col>50</xdr:col>
      <xdr:colOff>0</xdr:colOff>
      <xdr:row>188</xdr:row>
      <xdr:rowOff>0</xdr:rowOff>
    </xdr:to>
    <xdr:pic>
      <xdr:nvPicPr>
        <xdr:cNvPr id="181" name="Image 180" descr="IMG_20200817_105656_5.jpg">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117" cstate="print"/>
        <a:stretch>
          <a:fillRect/>
        </a:stretch>
      </xdr:blipFill>
      <xdr:spPr>
        <a:xfrm>
          <a:off x="85927406" y="146280188"/>
          <a:ext cx="2047875" cy="1738312"/>
        </a:xfrm>
        <a:prstGeom prst="rect">
          <a:avLst/>
        </a:prstGeom>
      </xdr:spPr>
    </xdr:pic>
    <xdr:clientData/>
  </xdr:twoCellAnchor>
  <xdr:twoCellAnchor>
    <xdr:from>
      <xdr:col>50</xdr:col>
      <xdr:colOff>0</xdr:colOff>
      <xdr:row>187</xdr:row>
      <xdr:rowOff>0</xdr:rowOff>
    </xdr:from>
    <xdr:to>
      <xdr:col>51</xdr:col>
      <xdr:colOff>0</xdr:colOff>
      <xdr:row>188</xdr:row>
      <xdr:rowOff>0</xdr:rowOff>
    </xdr:to>
    <xdr:pic>
      <xdr:nvPicPr>
        <xdr:cNvPr id="182" name="Image 181" descr="IMG_20200817_105656_5.jpg">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118" cstate="print"/>
        <a:stretch>
          <a:fillRect/>
        </a:stretch>
      </xdr:blipFill>
      <xdr:spPr>
        <a:xfrm>
          <a:off x="87975281" y="146280188"/>
          <a:ext cx="2047875" cy="1738312"/>
        </a:xfrm>
        <a:prstGeom prst="rect">
          <a:avLst/>
        </a:prstGeom>
      </xdr:spPr>
    </xdr:pic>
    <xdr:clientData/>
  </xdr:twoCellAnchor>
  <xdr:twoCellAnchor>
    <xdr:from>
      <xdr:col>48</xdr:col>
      <xdr:colOff>0</xdr:colOff>
      <xdr:row>187</xdr:row>
      <xdr:rowOff>0</xdr:rowOff>
    </xdr:from>
    <xdr:to>
      <xdr:col>49</xdr:col>
      <xdr:colOff>4264</xdr:colOff>
      <xdr:row>188</xdr:row>
      <xdr:rowOff>0</xdr:rowOff>
    </xdr:to>
    <xdr:pic>
      <xdr:nvPicPr>
        <xdr:cNvPr id="183" name="Image 182" descr="IMG_20200817_105656_5.jpg">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119" cstate="print"/>
        <a:stretch>
          <a:fillRect/>
        </a:stretch>
      </xdr:blipFill>
      <xdr:spPr>
        <a:xfrm>
          <a:off x="76985813" y="108489750"/>
          <a:ext cx="2004514" cy="1738313"/>
        </a:xfrm>
        <a:prstGeom prst="rect">
          <a:avLst/>
        </a:prstGeom>
      </xdr:spPr>
    </xdr:pic>
    <xdr:clientData/>
  </xdr:twoCellAnchor>
  <xdr:twoCellAnchor>
    <xdr:from>
      <xdr:col>49</xdr:col>
      <xdr:colOff>0</xdr:colOff>
      <xdr:row>187</xdr:row>
      <xdr:rowOff>1738311</xdr:rowOff>
    </xdr:from>
    <xdr:to>
      <xdr:col>50</xdr:col>
      <xdr:colOff>0</xdr:colOff>
      <xdr:row>189</xdr:row>
      <xdr:rowOff>0</xdr:rowOff>
    </xdr:to>
    <xdr:pic>
      <xdr:nvPicPr>
        <xdr:cNvPr id="184" name="Image 183" descr="IMG_20200817_105656_5.jpg">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120" cstate="print"/>
        <a:stretch>
          <a:fillRect/>
        </a:stretch>
      </xdr:blipFill>
      <xdr:spPr>
        <a:xfrm>
          <a:off x="85927406" y="148018499"/>
          <a:ext cx="2047875" cy="1738314"/>
        </a:xfrm>
        <a:prstGeom prst="rect">
          <a:avLst/>
        </a:prstGeom>
      </xdr:spPr>
    </xdr:pic>
    <xdr:clientData/>
  </xdr:twoCellAnchor>
  <xdr:twoCellAnchor>
    <xdr:from>
      <xdr:col>50</xdr:col>
      <xdr:colOff>0</xdr:colOff>
      <xdr:row>188</xdr:row>
      <xdr:rowOff>0</xdr:rowOff>
    </xdr:from>
    <xdr:to>
      <xdr:col>51</xdr:col>
      <xdr:colOff>0</xdr:colOff>
      <xdr:row>189</xdr:row>
      <xdr:rowOff>781</xdr:rowOff>
    </xdr:to>
    <xdr:pic>
      <xdr:nvPicPr>
        <xdr:cNvPr id="185" name="Image 184" descr="IMG_20200817_105656_5.jpg">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121" cstate="print"/>
        <a:stretch>
          <a:fillRect/>
        </a:stretch>
      </xdr:blipFill>
      <xdr:spPr>
        <a:xfrm>
          <a:off x="87975281" y="148018500"/>
          <a:ext cx="2047875" cy="1739094"/>
        </a:xfrm>
        <a:prstGeom prst="rect">
          <a:avLst/>
        </a:prstGeom>
      </xdr:spPr>
    </xdr:pic>
    <xdr:clientData/>
  </xdr:twoCellAnchor>
  <xdr:twoCellAnchor>
    <xdr:from>
      <xdr:col>50</xdr:col>
      <xdr:colOff>0</xdr:colOff>
      <xdr:row>189</xdr:row>
      <xdr:rowOff>0</xdr:rowOff>
    </xdr:from>
    <xdr:to>
      <xdr:col>51</xdr:col>
      <xdr:colOff>0</xdr:colOff>
      <xdr:row>190</xdr:row>
      <xdr:rowOff>0</xdr:rowOff>
    </xdr:to>
    <xdr:pic>
      <xdr:nvPicPr>
        <xdr:cNvPr id="186" name="Image 185" descr="IMG_20200528_100219_2.jp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122" cstate="print"/>
        <a:stretch>
          <a:fillRect/>
        </a:stretch>
      </xdr:blipFill>
      <xdr:spPr>
        <a:xfrm>
          <a:off x="79910485" y="107874179"/>
          <a:ext cx="2004515" cy="1748620"/>
        </a:xfrm>
        <a:prstGeom prst="rect">
          <a:avLst/>
        </a:prstGeom>
      </xdr:spPr>
    </xdr:pic>
    <xdr:clientData/>
  </xdr:twoCellAnchor>
  <xdr:twoCellAnchor>
    <xdr:from>
      <xdr:col>48</xdr:col>
      <xdr:colOff>1</xdr:colOff>
      <xdr:row>189</xdr:row>
      <xdr:rowOff>0</xdr:rowOff>
    </xdr:from>
    <xdr:to>
      <xdr:col>49</xdr:col>
      <xdr:colOff>0</xdr:colOff>
      <xdr:row>190</xdr:row>
      <xdr:rowOff>0</xdr:rowOff>
    </xdr:to>
    <xdr:pic>
      <xdr:nvPicPr>
        <xdr:cNvPr id="187" name="Image 186" descr="IMG_20200528_100219_2.jpg">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123" cstate="print"/>
        <a:stretch>
          <a:fillRect/>
        </a:stretch>
      </xdr:blipFill>
      <xdr:spPr>
        <a:xfrm>
          <a:off x="75901456" y="107874179"/>
          <a:ext cx="2004514" cy="1748620"/>
        </a:xfrm>
        <a:prstGeom prst="rect">
          <a:avLst/>
        </a:prstGeom>
      </xdr:spPr>
    </xdr:pic>
    <xdr:clientData/>
  </xdr:twoCellAnchor>
  <xdr:twoCellAnchor>
    <xdr:from>
      <xdr:col>49</xdr:col>
      <xdr:colOff>0</xdr:colOff>
      <xdr:row>190</xdr:row>
      <xdr:rowOff>-1</xdr:rowOff>
    </xdr:from>
    <xdr:to>
      <xdr:col>50</xdr:col>
      <xdr:colOff>0</xdr:colOff>
      <xdr:row>190</xdr:row>
      <xdr:rowOff>1748618</xdr:rowOff>
    </xdr:to>
    <xdr:pic>
      <xdr:nvPicPr>
        <xdr:cNvPr id="188" name="Image 187" descr="IMG_20200528_102004_7.jpg">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124" cstate="print"/>
        <a:stretch>
          <a:fillRect/>
        </a:stretch>
      </xdr:blipFill>
      <xdr:spPr>
        <a:xfrm>
          <a:off x="77905970" y="109622798"/>
          <a:ext cx="2004515" cy="1748619"/>
        </a:xfrm>
        <a:prstGeom prst="rect">
          <a:avLst/>
        </a:prstGeom>
      </xdr:spPr>
    </xdr:pic>
    <xdr:clientData/>
  </xdr:twoCellAnchor>
  <xdr:twoCellAnchor>
    <xdr:from>
      <xdr:col>50</xdr:col>
      <xdr:colOff>0</xdr:colOff>
      <xdr:row>190</xdr:row>
      <xdr:rowOff>-1</xdr:rowOff>
    </xdr:from>
    <xdr:to>
      <xdr:col>51</xdr:col>
      <xdr:colOff>0</xdr:colOff>
      <xdr:row>190</xdr:row>
      <xdr:rowOff>1748618</xdr:rowOff>
    </xdr:to>
    <xdr:pic>
      <xdr:nvPicPr>
        <xdr:cNvPr id="189" name="Image 188" descr="IMG_20200528_102004_7.jpg">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125" cstate="print"/>
        <a:stretch>
          <a:fillRect/>
        </a:stretch>
      </xdr:blipFill>
      <xdr:spPr>
        <a:xfrm>
          <a:off x="79910485" y="109622798"/>
          <a:ext cx="2004515" cy="1748619"/>
        </a:xfrm>
        <a:prstGeom prst="rect">
          <a:avLst/>
        </a:prstGeom>
      </xdr:spPr>
    </xdr:pic>
    <xdr:clientData/>
  </xdr:twoCellAnchor>
  <xdr:twoCellAnchor>
    <xdr:from>
      <xdr:col>48</xdr:col>
      <xdr:colOff>0</xdr:colOff>
      <xdr:row>2</xdr:row>
      <xdr:rowOff>0</xdr:rowOff>
    </xdr:from>
    <xdr:to>
      <xdr:col>49</xdr:col>
      <xdr:colOff>4264</xdr:colOff>
      <xdr:row>3</xdr:row>
      <xdr:rowOff>0</xdr:rowOff>
    </xdr:to>
    <xdr:pic>
      <xdr:nvPicPr>
        <xdr:cNvPr id="190" name="Image 189">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76985813" y="571500"/>
          <a:ext cx="2004514" cy="1023938"/>
        </a:xfrm>
        <a:prstGeom prst="rect">
          <a:avLst/>
        </a:prstGeom>
      </xdr:spPr>
    </xdr:pic>
    <xdr:clientData/>
  </xdr:twoCellAnchor>
  <xdr:twoCellAnchor>
    <xdr:from>
      <xdr:col>49</xdr:col>
      <xdr:colOff>0</xdr:colOff>
      <xdr:row>2</xdr:row>
      <xdr:rowOff>0</xdr:rowOff>
    </xdr:from>
    <xdr:to>
      <xdr:col>50</xdr:col>
      <xdr:colOff>0</xdr:colOff>
      <xdr:row>3</xdr:row>
      <xdr:rowOff>0</xdr:rowOff>
    </xdr:to>
    <xdr:pic>
      <xdr:nvPicPr>
        <xdr:cNvPr id="191" name="Image 190">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85905975" y="571500"/>
          <a:ext cx="2047875" cy="1028700"/>
        </a:xfrm>
        <a:prstGeom prst="rect">
          <a:avLst/>
        </a:prstGeom>
      </xdr:spPr>
    </xdr:pic>
    <xdr:clientData/>
  </xdr:twoCellAnchor>
  <xdr:twoCellAnchor>
    <xdr:from>
      <xdr:col>50</xdr:col>
      <xdr:colOff>0</xdr:colOff>
      <xdr:row>2</xdr:row>
      <xdr:rowOff>0</xdr:rowOff>
    </xdr:from>
    <xdr:to>
      <xdr:col>51</xdr:col>
      <xdr:colOff>0</xdr:colOff>
      <xdr:row>3</xdr:row>
      <xdr:rowOff>0</xdr:rowOff>
    </xdr:to>
    <xdr:pic>
      <xdr:nvPicPr>
        <xdr:cNvPr id="192" name="Image 191">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87953850" y="571500"/>
          <a:ext cx="2047875" cy="1028700"/>
        </a:xfrm>
        <a:prstGeom prst="rect">
          <a:avLst/>
        </a:prstGeom>
      </xdr:spPr>
    </xdr:pic>
    <xdr:clientData/>
  </xdr:twoCellAnchor>
  <xdr:twoCellAnchor>
    <xdr:from>
      <xdr:col>51</xdr:col>
      <xdr:colOff>0</xdr:colOff>
      <xdr:row>2</xdr:row>
      <xdr:rowOff>0</xdr:rowOff>
    </xdr:from>
    <xdr:to>
      <xdr:col>52</xdr:col>
      <xdr:colOff>0</xdr:colOff>
      <xdr:row>3</xdr:row>
      <xdr:rowOff>0</xdr:rowOff>
    </xdr:to>
    <xdr:pic>
      <xdr:nvPicPr>
        <xdr:cNvPr id="193" name="Image 192">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81915000" y="568657"/>
          <a:ext cx="2004515" cy="1023582"/>
        </a:xfrm>
        <a:prstGeom prst="rect">
          <a:avLst/>
        </a:prstGeom>
      </xdr:spPr>
    </xdr:pic>
    <xdr:clientData/>
  </xdr:twoCellAnchor>
  <xdr:twoCellAnchor>
    <xdr:from>
      <xdr:col>48</xdr:col>
      <xdr:colOff>0</xdr:colOff>
      <xdr:row>27</xdr:row>
      <xdr:rowOff>0</xdr:rowOff>
    </xdr:from>
    <xdr:to>
      <xdr:col>49</xdr:col>
      <xdr:colOff>0</xdr:colOff>
      <xdr:row>28</xdr:row>
      <xdr:rowOff>0</xdr:rowOff>
    </xdr:to>
    <xdr:pic>
      <xdr:nvPicPr>
        <xdr:cNvPr id="194" name="Image 193">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76985813" y="11715750"/>
          <a:ext cx="2000250" cy="3429000"/>
        </a:xfrm>
        <a:prstGeom prst="rect">
          <a:avLst/>
        </a:prstGeom>
      </xdr:spPr>
    </xdr:pic>
    <xdr:clientData/>
  </xdr:twoCellAnchor>
  <xdr:twoCellAnchor>
    <xdr:from>
      <xdr:col>49</xdr:col>
      <xdr:colOff>0</xdr:colOff>
      <xdr:row>27</xdr:row>
      <xdr:rowOff>0</xdr:rowOff>
    </xdr:from>
    <xdr:to>
      <xdr:col>50</xdr:col>
      <xdr:colOff>0</xdr:colOff>
      <xdr:row>28</xdr:row>
      <xdr:rowOff>0</xdr:rowOff>
    </xdr:to>
    <xdr:pic>
      <xdr:nvPicPr>
        <xdr:cNvPr id="195" name="Image 194">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78986063" y="11715750"/>
          <a:ext cx="2000250" cy="3429000"/>
        </a:xfrm>
        <a:prstGeom prst="rect">
          <a:avLst/>
        </a:prstGeom>
      </xdr:spPr>
    </xdr:pic>
    <xdr:clientData/>
  </xdr:twoCellAnchor>
  <xdr:twoCellAnchor>
    <xdr:from>
      <xdr:col>50</xdr:col>
      <xdr:colOff>-1</xdr:colOff>
      <xdr:row>27</xdr:row>
      <xdr:rowOff>0</xdr:rowOff>
    </xdr:from>
    <xdr:to>
      <xdr:col>50</xdr:col>
      <xdr:colOff>1988342</xdr:colOff>
      <xdr:row>28</xdr:row>
      <xdr:rowOff>0</xdr:rowOff>
    </xdr:to>
    <xdr:pic>
      <xdr:nvPicPr>
        <xdr:cNvPr id="196" name="Image 195">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80986312" y="11715750"/>
          <a:ext cx="1988343" cy="3429000"/>
        </a:xfrm>
        <a:prstGeom prst="rect">
          <a:avLst/>
        </a:prstGeom>
      </xdr:spPr>
    </xdr:pic>
    <xdr:clientData/>
  </xdr:twoCellAnchor>
  <xdr:twoCellAnchor>
    <xdr:from>
      <xdr:col>51</xdr:col>
      <xdr:colOff>0</xdr:colOff>
      <xdr:row>27</xdr:row>
      <xdr:rowOff>0</xdr:rowOff>
    </xdr:from>
    <xdr:to>
      <xdr:col>52</xdr:col>
      <xdr:colOff>0</xdr:colOff>
      <xdr:row>28</xdr:row>
      <xdr:rowOff>0</xdr:rowOff>
    </xdr:to>
    <xdr:pic>
      <xdr:nvPicPr>
        <xdr:cNvPr id="197" name="Image 196">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82986563" y="11715750"/>
          <a:ext cx="2000250" cy="3429000"/>
        </a:xfrm>
        <a:prstGeom prst="rect">
          <a:avLst/>
        </a:prstGeom>
      </xdr:spPr>
    </xdr:pic>
    <xdr:clientData/>
  </xdr:twoCellAnchor>
  <xdr:twoCellAnchor>
    <xdr:from>
      <xdr:col>48</xdr:col>
      <xdr:colOff>0</xdr:colOff>
      <xdr:row>192</xdr:row>
      <xdr:rowOff>0</xdr:rowOff>
    </xdr:from>
    <xdr:to>
      <xdr:col>49</xdr:col>
      <xdr:colOff>0</xdr:colOff>
      <xdr:row>193</xdr:row>
      <xdr:rowOff>0</xdr:rowOff>
    </xdr:to>
    <xdr:pic>
      <xdr:nvPicPr>
        <xdr:cNvPr id="218" name="Image 217">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76985813" y="115633500"/>
          <a:ext cx="2000250" cy="1714500"/>
        </a:xfrm>
        <a:prstGeom prst="rect">
          <a:avLst/>
        </a:prstGeom>
      </xdr:spPr>
    </xdr:pic>
    <xdr:clientData/>
  </xdr:twoCellAnchor>
  <xdr:twoCellAnchor>
    <xdr:from>
      <xdr:col>49</xdr:col>
      <xdr:colOff>0</xdr:colOff>
      <xdr:row>192</xdr:row>
      <xdr:rowOff>0</xdr:rowOff>
    </xdr:from>
    <xdr:to>
      <xdr:col>50</xdr:col>
      <xdr:colOff>0</xdr:colOff>
      <xdr:row>193</xdr:row>
      <xdr:rowOff>0</xdr:rowOff>
    </xdr:to>
    <xdr:pic>
      <xdr:nvPicPr>
        <xdr:cNvPr id="219" name="Image 218">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78986063" y="115633500"/>
          <a:ext cx="2000250" cy="1714500"/>
        </a:xfrm>
        <a:prstGeom prst="rect">
          <a:avLst/>
        </a:prstGeom>
      </xdr:spPr>
    </xdr:pic>
    <xdr:clientData/>
  </xdr:twoCellAnchor>
  <xdr:twoCellAnchor>
    <xdr:from>
      <xdr:col>48</xdr:col>
      <xdr:colOff>0</xdr:colOff>
      <xdr:row>193</xdr:row>
      <xdr:rowOff>0</xdr:rowOff>
    </xdr:from>
    <xdr:to>
      <xdr:col>49</xdr:col>
      <xdr:colOff>0</xdr:colOff>
      <xdr:row>194</xdr:row>
      <xdr:rowOff>0</xdr:rowOff>
    </xdr:to>
    <xdr:pic>
      <xdr:nvPicPr>
        <xdr:cNvPr id="220" name="Image 219">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76985813" y="117348000"/>
          <a:ext cx="2000250" cy="2095500"/>
        </a:xfrm>
        <a:prstGeom prst="rect">
          <a:avLst/>
        </a:prstGeom>
      </xdr:spPr>
    </xdr:pic>
    <xdr:clientData/>
  </xdr:twoCellAnchor>
  <xdr:twoCellAnchor>
    <xdr:from>
      <xdr:col>49</xdr:col>
      <xdr:colOff>0</xdr:colOff>
      <xdr:row>193</xdr:row>
      <xdr:rowOff>0</xdr:rowOff>
    </xdr:from>
    <xdr:to>
      <xdr:col>50</xdr:col>
      <xdr:colOff>0</xdr:colOff>
      <xdr:row>194</xdr:row>
      <xdr:rowOff>0</xdr:rowOff>
    </xdr:to>
    <xdr:pic>
      <xdr:nvPicPr>
        <xdr:cNvPr id="221" name="Image 220">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78986063" y="117348000"/>
          <a:ext cx="2000250" cy="2095500"/>
        </a:xfrm>
        <a:prstGeom prst="rect">
          <a:avLst/>
        </a:prstGeom>
      </xdr:spPr>
    </xdr:pic>
    <xdr:clientData/>
  </xdr:twoCellAnchor>
  <xdr:twoCellAnchor>
    <xdr:from>
      <xdr:col>51</xdr:col>
      <xdr:colOff>0</xdr:colOff>
      <xdr:row>193</xdr:row>
      <xdr:rowOff>0</xdr:rowOff>
    </xdr:from>
    <xdr:to>
      <xdr:col>52</xdr:col>
      <xdr:colOff>0</xdr:colOff>
      <xdr:row>194</xdr:row>
      <xdr:rowOff>0</xdr:rowOff>
    </xdr:to>
    <xdr:pic>
      <xdr:nvPicPr>
        <xdr:cNvPr id="222" name="Image 221">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82986563" y="117348000"/>
          <a:ext cx="2000250" cy="2095500"/>
        </a:xfrm>
        <a:prstGeom prst="rect">
          <a:avLst/>
        </a:prstGeom>
      </xdr:spPr>
    </xdr:pic>
    <xdr:clientData/>
  </xdr:twoCellAnchor>
  <xdr:twoCellAnchor>
    <xdr:from>
      <xdr:col>50</xdr:col>
      <xdr:colOff>0</xdr:colOff>
      <xdr:row>193</xdr:row>
      <xdr:rowOff>0</xdr:rowOff>
    </xdr:from>
    <xdr:to>
      <xdr:col>51</xdr:col>
      <xdr:colOff>0</xdr:colOff>
      <xdr:row>194</xdr:row>
      <xdr:rowOff>0</xdr:rowOff>
    </xdr:to>
    <xdr:pic>
      <xdr:nvPicPr>
        <xdr:cNvPr id="223" name="Image 222">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80986313" y="117348000"/>
          <a:ext cx="2000250" cy="2095500"/>
        </a:xfrm>
        <a:prstGeom prst="rect">
          <a:avLst/>
        </a:prstGeom>
      </xdr:spPr>
    </xdr:pic>
    <xdr:clientData/>
  </xdr:twoCellAnchor>
  <xdr:twoCellAnchor>
    <xdr:from>
      <xdr:col>48</xdr:col>
      <xdr:colOff>0</xdr:colOff>
      <xdr:row>194</xdr:row>
      <xdr:rowOff>0</xdr:rowOff>
    </xdr:from>
    <xdr:to>
      <xdr:col>49</xdr:col>
      <xdr:colOff>0</xdr:colOff>
      <xdr:row>195</xdr:row>
      <xdr:rowOff>0</xdr:rowOff>
    </xdr:to>
    <xdr:pic>
      <xdr:nvPicPr>
        <xdr:cNvPr id="224" name="Image 223">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76985813" y="119443500"/>
          <a:ext cx="2000250" cy="2095500"/>
        </a:xfrm>
        <a:prstGeom prst="rect">
          <a:avLst/>
        </a:prstGeom>
      </xdr:spPr>
    </xdr:pic>
    <xdr:clientData/>
  </xdr:twoCellAnchor>
  <xdr:twoCellAnchor>
    <xdr:from>
      <xdr:col>49</xdr:col>
      <xdr:colOff>0</xdr:colOff>
      <xdr:row>194</xdr:row>
      <xdr:rowOff>0</xdr:rowOff>
    </xdr:from>
    <xdr:to>
      <xdr:col>50</xdr:col>
      <xdr:colOff>0</xdr:colOff>
      <xdr:row>195</xdr:row>
      <xdr:rowOff>0</xdr:rowOff>
    </xdr:to>
    <xdr:pic>
      <xdr:nvPicPr>
        <xdr:cNvPr id="225" name="Image 224">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78986063" y="119443500"/>
          <a:ext cx="2000250" cy="2095500"/>
        </a:xfrm>
        <a:prstGeom prst="rect">
          <a:avLst/>
        </a:prstGeom>
      </xdr:spPr>
    </xdr:pic>
    <xdr:clientData/>
  </xdr:twoCellAnchor>
  <xdr:twoCellAnchor>
    <xdr:from>
      <xdr:col>51</xdr:col>
      <xdr:colOff>0</xdr:colOff>
      <xdr:row>194</xdr:row>
      <xdr:rowOff>0</xdr:rowOff>
    </xdr:from>
    <xdr:to>
      <xdr:col>52</xdr:col>
      <xdr:colOff>0</xdr:colOff>
      <xdr:row>195</xdr:row>
      <xdr:rowOff>0</xdr:rowOff>
    </xdr:to>
    <xdr:pic>
      <xdr:nvPicPr>
        <xdr:cNvPr id="226" name="Image 225">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82986563" y="119443500"/>
          <a:ext cx="2000250" cy="2095500"/>
        </a:xfrm>
        <a:prstGeom prst="rect">
          <a:avLst/>
        </a:prstGeom>
      </xdr:spPr>
    </xdr:pic>
    <xdr:clientData/>
  </xdr:twoCellAnchor>
  <xdr:twoCellAnchor>
    <xdr:from>
      <xdr:col>50</xdr:col>
      <xdr:colOff>0</xdr:colOff>
      <xdr:row>194</xdr:row>
      <xdr:rowOff>0</xdr:rowOff>
    </xdr:from>
    <xdr:to>
      <xdr:col>51</xdr:col>
      <xdr:colOff>0</xdr:colOff>
      <xdr:row>195</xdr:row>
      <xdr:rowOff>0</xdr:rowOff>
    </xdr:to>
    <xdr:pic>
      <xdr:nvPicPr>
        <xdr:cNvPr id="227" name="Image 226">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80986313" y="119443500"/>
          <a:ext cx="2000250" cy="2095500"/>
        </a:xfrm>
        <a:prstGeom prst="rect">
          <a:avLst/>
        </a:prstGeom>
      </xdr:spPr>
    </xdr:pic>
    <xdr:clientData/>
  </xdr:twoCellAnchor>
  <xdr:twoCellAnchor>
    <xdr:from>
      <xdr:col>48</xdr:col>
      <xdr:colOff>0</xdr:colOff>
      <xdr:row>195</xdr:row>
      <xdr:rowOff>0</xdr:rowOff>
    </xdr:from>
    <xdr:to>
      <xdr:col>49</xdr:col>
      <xdr:colOff>0</xdr:colOff>
      <xdr:row>196</xdr:row>
      <xdr:rowOff>0</xdr:rowOff>
    </xdr:to>
    <xdr:pic>
      <xdr:nvPicPr>
        <xdr:cNvPr id="228" name="Image 227">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76985813" y="121539000"/>
          <a:ext cx="2000250" cy="1714500"/>
        </a:xfrm>
        <a:prstGeom prst="rect">
          <a:avLst/>
        </a:prstGeom>
      </xdr:spPr>
    </xdr:pic>
    <xdr:clientData/>
  </xdr:twoCellAnchor>
  <xdr:twoCellAnchor>
    <xdr:from>
      <xdr:col>49</xdr:col>
      <xdr:colOff>0</xdr:colOff>
      <xdr:row>195</xdr:row>
      <xdr:rowOff>0</xdr:rowOff>
    </xdr:from>
    <xdr:to>
      <xdr:col>50</xdr:col>
      <xdr:colOff>0</xdr:colOff>
      <xdr:row>196</xdr:row>
      <xdr:rowOff>0</xdr:rowOff>
    </xdr:to>
    <xdr:pic>
      <xdr:nvPicPr>
        <xdr:cNvPr id="229" name="Image 228">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78986063" y="121539000"/>
          <a:ext cx="2000250" cy="1714500"/>
        </a:xfrm>
        <a:prstGeom prst="rect">
          <a:avLst/>
        </a:prstGeom>
      </xdr:spPr>
    </xdr:pic>
    <xdr:clientData/>
  </xdr:twoCellAnchor>
  <xdr:twoCellAnchor>
    <xdr:from>
      <xdr:col>51</xdr:col>
      <xdr:colOff>0</xdr:colOff>
      <xdr:row>195</xdr:row>
      <xdr:rowOff>0</xdr:rowOff>
    </xdr:from>
    <xdr:to>
      <xdr:col>52</xdr:col>
      <xdr:colOff>0</xdr:colOff>
      <xdr:row>196</xdr:row>
      <xdr:rowOff>0</xdr:rowOff>
    </xdr:to>
    <xdr:pic>
      <xdr:nvPicPr>
        <xdr:cNvPr id="230" name="Image 229">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82986563" y="121539000"/>
          <a:ext cx="2000250" cy="1714500"/>
        </a:xfrm>
        <a:prstGeom prst="rect">
          <a:avLst/>
        </a:prstGeom>
      </xdr:spPr>
    </xdr:pic>
    <xdr:clientData/>
  </xdr:twoCellAnchor>
  <xdr:twoCellAnchor>
    <xdr:from>
      <xdr:col>50</xdr:col>
      <xdr:colOff>0</xdr:colOff>
      <xdr:row>195</xdr:row>
      <xdr:rowOff>0</xdr:rowOff>
    </xdr:from>
    <xdr:to>
      <xdr:col>51</xdr:col>
      <xdr:colOff>0</xdr:colOff>
      <xdr:row>196</xdr:row>
      <xdr:rowOff>0</xdr:rowOff>
    </xdr:to>
    <xdr:pic>
      <xdr:nvPicPr>
        <xdr:cNvPr id="231" name="Image 230">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80986313" y="121539000"/>
          <a:ext cx="2000250" cy="1714500"/>
        </a:xfrm>
        <a:prstGeom prst="rect">
          <a:avLst/>
        </a:prstGeom>
      </xdr:spPr>
    </xdr:pic>
    <xdr:clientData/>
  </xdr:twoCellAnchor>
  <xdr:twoCellAnchor>
    <xdr:from>
      <xdr:col>48</xdr:col>
      <xdr:colOff>0</xdr:colOff>
      <xdr:row>195</xdr:row>
      <xdr:rowOff>1714499</xdr:rowOff>
    </xdr:from>
    <xdr:to>
      <xdr:col>49</xdr:col>
      <xdr:colOff>0</xdr:colOff>
      <xdr:row>197</xdr:row>
      <xdr:rowOff>0</xdr:rowOff>
    </xdr:to>
    <xdr:pic>
      <xdr:nvPicPr>
        <xdr:cNvPr id="232" name="Image 231">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76985813" y="123253499"/>
          <a:ext cx="2000250" cy="1738313"/>
        </a:xfrm>
        <a:prstGeom prst="rect">
          <a:avLst/>
        </a:prstGeom>
      </xdr:spPr>
    </xdr:pic>
    <xdr:clientData/>
  </xdr:twoCellAnchor>
  <xdr:twoCellAnchor>
    <xdr:from>
      <xdr:col>50</xdr:col>
      <xdr:colOff>0</xdr:colOff>
      <xdr:row>195</xdr:row>
      <xdr:rowOff>1714499</xdr:rowOff>
    </xdr:from>
    <xdr:to>
      <xdr:col>51</xdr:col>
      <xdr:colOff>0</xdr:colOff>
      <xdr:row>197</xdr:row>
      <xdr:rowOff>0</xdr:rowOff>
    </xdr:to>
    <xdr:pic>
      <xdr:nvPicPr>
        <xdr:cNvPr id="233" name="Image 232">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80986313" y="123253499"/>
          <a:ext cx="2000250" cy="1738313"/>
        </a:xfrm>
        <a:prstGeom prst="rect">
          <a:avLst/>
        </a:prstGeom>
      </xdr:spPr>
    </xdr:pic>
    <xdr:clientData/>
  </xdr:twoCellAnchor>
  <xdr:twoCellAnchor>
    <xdr:from>
      <xdr:col>49</xdr:col>
      <xdr:colOff>0</xdr:colOff>
      <xdr:row>195</xdr:row>
      <xdr:rowOff>1714499</xdr:rowOff>
    </xdr:from>
    <xdr:to>
      <xdr:col>50</xdr:col>
      <xdr:colOff>0</xdr:colOff>
      <xdr:row>197</xdr:row>
      <xdr:rowOff>0</xdr:rowOff>
    </xdr:to>
    <xdr:pic>
      <xdr:nvPicPr>
        <xdr:cNvPr id="234" name="Image 233">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78986063" y="123253499"/>
          <a:ext cx="2000250" cy="1738313"/>
        </a:xfrm>
        <a:prstGeom prst="rect">
          <a:avLst/>
        </a:prstGeom>
      </xdr:spPr>
    </xdr:pic>
    <xdr:clientData/>
  </xdr:twoCellAnchor>
  <xdr:twoCellAnchor>
    <xdr:from>
      <xdr:col>49</xdr:col>
      <xdr:colOff>1</xdr:colOff>
      <xdr:row>58</xdr:row>
      <xdr:rowOff>0</xdr:rowOff>
    </xdr:from>
    <xdr:to>
      <xdr:col>50</xdr:col>
      <xdr:colOff>1</xdr:colOff>
      <xdr:row>59</xdr:row>
      <xdr:rowOff>0</xdr:rowOff>
    </xdr:to>
    <xdr:pic>
      <xdr:nvPicPr>
        <xdr:cNvPr id="237" name="Image 236">
          <a:extLst>
            <a:ext uri="{FF2B5EF4-FFF2-40B4-BE49-F238E27FC236}">
              <a16:creationId xmlns:a16="http://schemas.microsoft.com/office/drawing/2014/main" id="{00000000-0008-0000-0000-0000ED000000}"/>
            </a:ext>
          </a:extLst>
        </xdr:cNvPr>
        <xdr:cNvPicPr>
          <a:picLocks noChangeAspect="1"/>
        </xdr:cNvPicPr>
      </xdr:nvPicPr>
      <xdr:blipFill>
        <a:blip xmlns:r="http://schemas.openxmlformats.org/officeDocument/2006/relationships" r:embed="rId151"/>
        <a:stretch>
          <a:fillRect/>
        </a:stretch>
      </xdr:blipFill>
      <xdr:spPr>
        <a:xfrm>
          <a:off x="78986064" y="35575875"/>
          <a:ext cx="2000250" cy="1333500"/>
        </a:xfrm>
        <a:prstGeom prst="rect">
          <a:avLst/>
        </a:prstGeom>
      </xdr:spPr>
    </xdr:pic>
    <xdr:clientData/>
  </xdr:twoCellAnchor>
  <xdr:twoCellAnchor>
    <xdr:from>
      <xdr:col>50</xdr:col>
      <xdr:colOff>0</xdr:colOff>
      <xdr:row>57</xdr:row>
      <xdr:rowOff>0</xdr:rowOff>
    </xdr:from>
    <xdr:to>
      <xdr:col>51</xdr:col>
      <xdr:colOff>0</xdr:colOff>
      <xdr:row>58</xdr:row>
      <xdr:rowOff>0</xdr:rowOff>
    </xdr:to>
    <xdr:pic>
      <xdr:nvPicPr>
        <xdr:cNvPr id="238" name="Image 237">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152"/>
        <a:stretch>
          <a:fillRect/>
        </a:stretch>
      </xdr:blipFill>
      <xdr:spPr>
        <a:xfrm>
          <a:off x="86258400" y="44319825"/>
          <a:ext cx="2047875" cy="2095500"/>
        </a:xfrm>
        <a:prstGeom prst="rect">
          <a:avLst/>
        </a:prstGeom>
      </xdr:spPr>
    </xdr:pic>
    <xdr:clientData/>
  </xdr:twoCellAnchor>
  <xdr:twoCellAnchor>
    <xdr:from>
      <xdr:col>49</xdr:col>
      <xdr:colOff>0</xdr:colOff>
      <xdr:row>18</xdr:row>
      <xdr:rowOff>0</xdr:rowOff>
    </xdr:from>
    <xdr:to>
      <xdr:col>50</xdr:col>
      <xdr:colOff>0</xdr:colOff>
      <xdr:row>19</xdr:row>
      <xdr:rowOff>0</xdr:rowOff>
    </xdr:to>
    <xdr:pic>
      <xdr:nvPicPr>
        <xdr:cNvPr id="247" name="Image 246">
          <a:extLst>
            <a:ext uri="{FF2B5EF4-FFF2-40B4-BE49-F238E27FC236}">
              <a16:creationId xmlns:a16="http://schemas.microsoft.com/office/drawing/2014/main" id="{00000000-0008-0000-0000-0000F7000000}"/>
            </a:ext>
          </a:extLst>
        </xdr:cNvPr>
        <xdr:cNvPicPr preferRelativeResize="0"/>
      </xdr:nvPicPr>
      <xdr:blipFill rotWithShape="1">
        <a:blip xmlns:r="http://schemas.openxmlformats.org/officeDocument/2006/relationships" r:embed="rId153" cstate="email">
          <a:extLst>
            <a:ext uri="{28A0092B-C50C-407E-A947-70E740481C1C}">
              <a14:useLocalDpi xmlns:a14="http://schemas.microsoft.com/office/drawing/2010/main" val="0"/>
            </a:ext>
          </a:extLst>
        </a:blip>
        <a:srcRect r="2811"/>
        <a:stretch/>
      </xdr:blipFill>
      <xdr:spPr bwMode="auto">
        <a:xfrm>
          <a:off x="84210525" y="12954000"/>
          <a:ext cx="2047875" cy="1143000"/>
        </a:xfrm>
        <a:prstGeom prst="rect">
          <a:avLst/>
        </a:prstGeom>
        <a:noFill/>
        <a:ln w="38100" cmpd="thickThin">
          <a:solidFill>
            <a:schemeClr val="tx1"/>
          </a:solidFill>
        </a:ln>
      </xdr:spPr>
    </xdr:pic>
    <xdr:clientData/>
  </xdr:twoCellAnchor>
  <xdr:twoCellAnchor>
    <xdr:from>
      <xdr:col>49</xdr:col>
      <xdr:colOff>0</xdr:colOff>
      <xdr:row>23</xdr:row>
      <xdr:rowOff>0</xdr:rowOff>
    </xdr:from>
    <xdr:to>
      <xdr:col>50</xdr:col>
      <xdr:colOff>0</xdr:colOff>
      <xdr:row>24</xdr:row>
      <xdr:rowOff>0</xdr:rowOff>
    </xdr:to>
    <xdr:pic>
      <xdr:nvPicPr>
        <xdr:cNvPr id="248" name="Image 247">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154" cstate="email">
          <a:extLst>
            <a:ext uri="{28A0092B-C50C-407E-A947-70E740481C1C}">
              <a14:useLocalDpi xmlns:a14="http://schemas.microsoft.com/office/drawing/2010/main" val="0"/>
            </a:ext>
          </a:extLst>
        </a:blip>
        <a:stretch>
          <a:fillRect/>
        </a:stretch>
      </xdr:blipFill>
      <xdr:spPr>
        <a:xfrm>
          <a:off x="78986063" y="16859250"/>
          <a:ext cx="2000250" cy="1333500"/>
        </a:xfrm>
        <a:prstGeom prst="rect">
          <a:avLst/>
        </a:prstGeom>
      </xdr:spPr>
    </xdr:pic>
    <xdr:clientData/>
  </xdr:twoCellAnchor>
  <xdr:twoCellAnchor>
    <xdr:from>
      <xdr:col>48</xdr:col>
      <xdr:colOff>-1</xdr:colOff>
      <xdr:row>23</xdr:row>
      <xdr:rowOff>1</xdr:rowOff>
    </xdr:from>
    <xdr:to>
      <xdr:col>49</xdr:col>
      <xdr:colOff>0</xdr:colOff>
      <xdr:row>23</xdr:row>
      <xdr:rowOff>1318891</xdr:rowOff>
    </xdr:to>
    <xdr:pic>
      <xdr:nvPicPr>
        <xdr:cNvPr id="249" name="Image 248">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155"/>
        <a:stretch>
          <a:fillRect/>
        </a:stretch>
      </xdr:blipFill>
      <xdr:spPr>
        <a:xfrm>
          <a:off x="76985812" y="16859251"/>
          <a:ext cx="2000251" cy="1318890"/>
        </a:xfrm>
        <a:prstGeom prst="rect">
          <a:avLst/>
        </a:prstGeom>
      </xdr:spPr>
    </xdr:pic>
    <xdr:clientData/>
  </xdr:twoCellAnchor>
  <xdr:twoCellAnchor>
    <xdr:from>
      <xdr:col>48</xdr:col>
      <xdr:colOff>0</xdr:colOff>
      <xdr:row>24</xdr:row>
      <xdr:rowOff>0</xdr:rowOff>
    </xdr:from>
    <xdr:to>
      <xdr:col>49</xdr:col>
      <xdr:colOff>0</xdr:colOff>
      <xdr:row>25</xdr:row>
      <xdr:rowOff>0</xdr:rowOff>
    </xdr:to>
    <xdr:pic>
      <xdr:nvPicPr>
        <xdr:cNvPr id="250" name="Image 249">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156"/>
        <a:stretch>
          <a:fillRect/>
        </a:stretch>
      </xdr:blipFill>
      <xdr:spPr>
        <a:xfrm>
          <a:off x="76985813" y="18192750"/>
          <a:ext cx="2000250" cy="571500"/>
        </a:xfrm>
        <a:prstGeom prst="rect">
          <a:avLst/>
        </a:prstGeom>
      </xdr:spPr>
    </xdr:pic>
    <xdr:clientData/>
  </xdr:twoCellAnchor>
  <xdr:twoCellAnchor>
    <xdr:from>
      <xdr:col>51</xdr:col>
      <xdr:colOff>0</xdr:colOff>
      <xdr:row>25</xdr:row>
      <xdr:rowOff>1</xdr:rowOff>
    </xdr:from>
    <xdr:to>
      <xdr:col>52</xdr:col>
      <xdr:colOff>0</xdr:colOff>
      <xdr:row>26</xdr:row>
      <xdr:rowOff>0</xdr:rowOff>
    </xdr:to>
    <xdr:pic>
      <xdr:nvPicPr>
        <xdr:cNvPr id="251" name="Image 250">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157" cstate="email">
          <a:extLst>
            <a:ext uri="{28A0092B-C50C-407E-A947-70E740481C1C}">
              <a14:useLocalDpi xmlns:a14="http://schemas.microsoft.com/office/drawing/2010/main" val="0"/>
            </a:ext>
          </a:extLst>
        </a:blip>
        <a:stretch>
          <a:fillRect/>
        </a:stretch>
      </xdr:blipFill>
      <xdr:spPr>
        <a:xfrm>
          <a:off x="88306275" y="20602576"/>
          <a:ext cx="2047875" cy="971549"/>
        </a:xfrm>
        <a:prstGeom prst="rect">
          <a:avLst/>
        </a:prstGeom>
      </xdr:spPr>
    </xdr:pic>
    <xdr:clientData/>
  </xdr:twoCellAnchor>
  <xdr:twoCellAnchor>
    <xdr:from>
      <xdr:col>50</xdr:col>
      <xdr:colOff>0</xdr:colOff>
      <xdr:row>25</xdr:row>
      <xdr:rowOff>0</xdr:rowOff>
    </xdr:from>
    <xdr:to>
      <xdr:col>51</xdr:col>
      <xdr:colOff>0</xdr:colOff>
      <xdr:row>26</xdr:row>
      <xdr:rowOff>0</xdr:rowOff>
    </xdr:to>
    <xdr:pic>
      <xdr:nvPicPr>
        <xdr:cNvPr id="252" name="Image 251">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158" cstate="email">
          <a:extLst>
            <a:ext uri="{28A0092B-C50C-407E-A947-70E740481C1C}">
              <a14:useLocalDpi xmlns:a14="http://schemas.microsoft.com/office/drawing/2010/main" val="0"/>
            </a:ext>
          </a:extLst>
        </a:blip>
        <a:stretch>
          <a:fillRect/>
        </a:stretch>
      </xdr:blipFill>
      <xdr:spPr>
        <a:xfrm>
          <a:off x="86258400" y="20602575"/>
          <a:ext cx="2047875" cy="971550"/>
        </a:xfrm>
        <a:prstGeom prst="rect">
          <a:avLst/>
        </a:prstGeom>
      </xdr:spPr>
    </xdr:pic>
    <xdr:clientData/>
  </xdr:twoCellAnchor>
  <xdr:twoCellAnchor>
    <xdr:from>
      <xdr:col>48</xdr:col>
      <xdr:colOff>0</xdr:colOff>
      <xdr:row>139</xdr:row>
      <xdr:rowOff>0</xdr:rowOff>
    </xdr:from>
    <xdr:to>
      <xdr:col>49</xdr:col>
      <xdr:colOff>0</xdr:colOff>
      <xdr:row>140</xdr:row>
      <xdr:rowOff>0</xdr:rowOff>
    </xdr:to>
    <xdr:pic>
      <xdr:nvPicPr>
        <xdr:cNvPr id="253" name="Image 252">
          <a:extLst>
            <a:ext uri="{FF2B5EF4-FFF2-40B4-BE49-F238E27FC236}">
              <a16:creationId xmlns:a16="http://schemas.microsoft.com/office/drawing/2014/main" id="{00000000-0008-0000-0000-0000FD000000}"/>
            </a:ext>
          </a:extLst>
        </xdr:cNvPr>
        <xdr:cNvPicPr>
          <a:picLocks noChangeAspect="1"/>
        </xdr:cNvPicPr>
      </xdr:nvPicPr>
      <xdr:blipFill>
        <a:blip xmlns:r="http://schemas.openxmlformats.org/officeDocument/2006/relationships" r:embed="rId159"/>
        <a:stretch>
          <a:fillRect/>
        </a:stretch>
      </xdr:blipFill>
      <xdr:spPr>
        <a:xfrm>
          <a:off x="83879531" y="99929156"/>
          <a:ext cx="2047875" cy="762000"/>
        </a:xfrm>
        <a:prstGeom prst="rect">
          <a:avLst/>
        </a:prstGeom>
      </xdr:spPr>
    </xdr:pic>
    <xdr:clientData/>
  </xdr:twoCellAnchor>
  <xdr:twoCellAnchor>
    <xdr:from>
      <xdr:col>48</xdr:col>
      <xdr:colOff>0</xdr:colOff>
      <xdr:row>140</xdr:row>
      <xdr:rowOff>0</xdr:rowOff>
    </xdr:from>
    <xdr:to>
      <xdr:col>49</xdr:col>
      <xdr:colOff>0</xdr:colOff>
      <xdr:row>141</xdr:row>
      <xdr:rowOff>0</xdr:rowOff>
    </xdr:to>
    <xdr:pic>
      <xdr:nvPicPr>
        <xdr:cNvPr id="254" name="Image 253">
          <a:extLst>
            <a:ext uri="{FF2B5EF4-FFF2-40B4-BE49-F238E27FC236}">
              <a16:creationId xmlns:a16="http://schemas.microsoft.com/office/drawing/2014/main" id="{00000000-0008-0000-0000-0000FE000000}"/>
            </a:ext>
          </a:extLst>
        </xdr:cNvPr>
        <xdr:cNvPicPr>
          <a:picLocks noChangeAspect="1"/>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76985813" y="9144000"/>
          <a:ext cx="2000250" cy="1333500"/>
        </a:xfrm>
        <a:prstGeom prst="rect">
          <a:avLst/>
        </a:prstGeom>
      </xdr:spPr>
    </xdr:pic>
    <xdr:clientData/>
  </xdr:twoCellAnchor>
  <xdr:twoCellAnchor>
    <xdr:from>
      <xdr:col>48</xdr:col>
      <xdr:colOff>0</xdr:colOff>
      <xdr:row>141</xdr:row>
      <xdr:rowOff>1333499</xdr:rowOff>
    </xdr:from>
    <xdr:to>
      <xdr:col>49</xdr:col>
      <xdr:colOff>0</xdr:colOff>
      <xdr:row>143</xdr:row>
      <xdr:rowOff>0</xdr:rowOff>
    </xdr:to>
    <xdr:pic>
      <xdr:nvPicPr>
        <xdr:cNvPr id="255" name="Image 254">
          <a:extLst>
            <a:ext uri="{FF2B5EF4-FFF2-40B4-BE49-F238E27FC236}">
              <a16:creationId xmlns:a16="http://schemas.microsoft.com/office/drawing/2014/main" id="{00000000-0008-0000-0000-0000FF000000}"/>
            </a:ext>
          </a:extLst>
        </xdr:cNvPr>
        <xdr:cNvPicPr>
          <a:picLocks noChangeAspect="1"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tretch>
          <a:fillRect/>
        </a:stretch>
      </xdr:blipFill>
      <xdr:spPr bwMode="auto">
        <a:xfrm>
          <a:off x="76985813" y="11810999"/>
          <a:ext cx="2000250" cy="1333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141</xdr:row>
      <xdr:rowOff>0</xdr:rowOff>
    </xdr:from>
    <xdr:to>
      <xdr:col>49</xdr:col>
      <xdr:colOff>0</xdr:colOff>
      <xdr:row>142</xdr:row>
      <xdr:rowOff>0</xdr:rowOff>
    </xdr:to>
    <xdr:pic>
      <xdr:nvPicPr>
        <xdr:cNvPr id="256" name="Image 255">
          <a:extLst>
            <a:ext uri="{FF2B5EF4-FFF2-40B4-BE49-F238E27FC236}">
              <a16:creationId xmlns:a16="http://schemas.microsoft.com/office/drawing/2014/main" id="{00000000-0008-0000-0000-000000010000}"/>
            </a:ext>
          </a:extLst>
        </xdr:cNvPr>
        <xdr:cNvPicPr>
          <a:picLocks noChangeAspect="1"/>
        </xdr:cNvPicPr>
      </xdr:nvPicPr>
      <xdr:blipFill>
        <a:blip xmlns:r="http://schemas.openxmlformats.org/officeDocument/2006/relationships" r:embed="rId162"/>
        <a:stretch>
          <a:fillRect/>
        </a:stretch>
      </xdr:blipFill>
      <xdr:spPr>
        <a:xfrm>
          <a:off x="83879531" y="101453156"/>
          <a:ext cx="2047875" cy="952500"/>
        </a:xfrm>
        <a:prstGeom prst="rect">
          <a:avLst/>
        </a:prstGeom>
      </xdr:spPr>
    </xdr:pic>
    <xdr:clientData/>
  </xdr:twoCellAnchor>
  <xdr:twoCellAnchor>
    <xdr:from>
      <xdr:col>48</xdr:col>
      <xdr:colOff>0</xdr:colOff>
      <xdr:row>143</xdr:row>
      <xdr:rowOff>1</xdr:rowOff>
    </xdr:from>
    <xdr:to>
      <xdr:col>49</xdr:col>
      <xdr:colOff>92</xdr:colOff>
      <xdr:row>144</xdr:row>
      <xdr:rowOff>0</xdr:rowOff>
    </xdr:to>
    <xdr:pic>
      <xdr:nvPicPr>
        <xdr:cNvPr id="258" name="Image 257">
          <a:extLst>
            <a:ext uri="{FF2B5EF4-FFF2-40B4-BE49-F238E27FC236}">
              <a16:creationId xmlns:a16="http://schemas.microsoft.com/office/drawing/2014/main" id="{00000000-0008-0000-0000-000002010000}"/>
            </a:ext>
          </a:extLst>
        </xdr:cNvPr>
        <xdr:cNvPicPr>
          <a:picLocks noChangeAspect="1"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tretch>
          <a:fillRect/>
        </a:stretch>
      </xdr:blipFill>
      <xdr:spPr bwMode="auto">
        <a:xfrm>
          <a:off x="82162650" y="105689401"/>
          <a:ext cx="2047967" cy="9715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0</xdr:colOff>
      <xdr:row>143</xdr:row>
      <xdr:rowOff>969169</xdr:rowOff>
    </xdr:from>
    <xdr:to>
      <xdr:col>51</xdr:col>
      <xdr:colOff>0</xdr:colOff>
      <xdr:row>145</xdr:row>
      <xdr:rowOff>0</xdr:rowOff>
    </xdr:to>
    <xdr:pic>
      <xdr:nvPicPr>
        <xdr:cNvPr id="259" name="Image 258">
          <a:extLst>
            <a:ext uri="{FF2B5EF4-FFF2-40B4-BE49-F238E27FC236}">
              <a16:creationId xmlns:a16="http://schemas.microsoft.com/office/drawing/2014/main" id="{00000000-0008-0000-0000-000003010000}"/>
            </a:ext>
          </a:extLst>
        </xdr:cNvPr>
        <xdr:cNvPicPr>
          <a:picLocks noChangeAspect="1"/>
        </xdr:cNvPicPr>
      </xdr:nvPicPr>
      <xdr:blipFill>
        <a:blip xmlns:r="http://schemas.openxmlformats.org/officeDocument/2006/relationships" r:embed="rId164"/>
        <a:stretch>
          <a:fillRect/>
        </a:stretch>
      </xdr:blipFill>
      <xdr:spPr>
        <a:xfrm>
          <a:off x="86258400" y="106658569"/>
          <a:ext cx="2047875" cy="1135856"/>
        </a:xfrm>
        <a:prstGeom prst="rect">
          <a:avLst/>
        </a:prstGeom>
      </xdr:spPr>
    </xdr:pic>
    <xdr:clientData/>
  </xdr:twoCellAnchor>
  <xdr:twoCellAnchor>
    <xdr:from>
      <xdr:col>48</xdr:col>
      <xdr:colOff>0</xdr:colOff>
      <xdr:row>145</xdr:row>
      <xdr:rowOff>2380</xdr:rowOff>
    </xdr:from>
    <xdr:to>
      <xdr:col>49</xdr:col>
      <xdr:colOff>0</xdr:colOff>
      <xdr:row>145</xdr:row>
      <xdr:rowOff>1142999</xdr:rowOff>
    </xdr:to>
    <xdr:pic>
      <xdr:nvPicPr>
        <xdr:cNvPr id="260" name="Image 259">
          <a:extLst>
            <a:ext uri="{FF2B5EF4-FFF2-40B4-BE49-F238E27FC236}">
              <a16:creationId xmlns:a16="http://schemas.microsoft.com/office/drawing/2014/main" id="{00000000-0008-0000-0000-000004010000}"/>
            </a:ext>
          </a:extLst>
        </xdr:cNvPr>
        <xdr:cNvPicPr>
          <a:picLocks noChangeAspect="1"/>
        </xdr:cNvPicPr>
      </xdr:nvPicPr>
      <xdr:blipFill>
        <a:blip xmlns:r="http://schemas.openxmlformats.org/officeDocument/2006/relationships" r:embed="rId165"/>
        <a:stretch>
          <a:fillRect/>
        </a:stretch>
      </xdr:blipFill>
      <xdr:spPr>
        <a:xfrm>
          <a:off x="83879531" y="105837036"/>
          <a:ext cx="2047875" cy="1140619"/>
        </a:xfrm>
        <a:prstGeom prst="rect">
          <a:avLst/>
        </a:prstGeom>
      </xdr:spPr>
    </xdr:pic>
    <xdr:clientData/>
  </xdr:twoCellAnchor>
  <xdr:twoCellAnchor>
    <xdr:from>
      <xdr:col>48</xdr:col>
      <xdr:colOff>0</xdr:colOff>
      <xdr:row>163</xdr:row>
      <xdr:rowOff>0</xdr:rowOff>
    </xdr:from>
    <xdr:to>
      <xdr:col>49</xdr:col>
      <xdr:colOff>0</xdr:colOff>
      <xdr:row>164</xdr:row>
      <xdr:rowOff>0</xdr:rowOff>
    </xdr:to>
    <xdr:pic>
      <xdr:nvPicPr>
        <xdr:cNvPr id="264" name="Image 2">
          <a:extLst>
            <a:ext uri="{FF2B5EF4-FFF2-40B4-BE49-F238E27FC236}">
              <a16:creationId xmlns:a16="http://schemas.microsoft.com/office/drawing/2014/main" id="{00000000-0008-0000-0000-000008010000}"/>
            </a:ext>
          </a:extLst>
        </xdr:cNvPr>
        <xdr:cNvPicPr>
          <a:picLocks noChangeAspect="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79105125" y="4381500"/>
          <a:ext cx="2000250" cy="285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48</xdr:col>
      <xdr:colOff>0</xdr:colOff>
      <xdr:row>162</xdr:row>
      <xdr:rowOff>0</xdr:rowOff>
    </xdr:from>
    <xdr:to>
      <xdr:col>49</xdr:col>
      <xdr:colOff>0</xdr:colOff>
      <xdr:row>163</xdr:row>
      <xdr:rowOff>0</xdr:rowOff>
    </xdr:to>
    <xdr:pic>
      <xdr:nvPicPr>
        <xdr:cNvPr id="265" name="Image 1">
          <a:extLst>
            <a:ext uri="{FF2B5EF4-FFF2-40B4-BE49-F238E27FC236}">
              <a16:creationId xmlns:a16="http://schemas.microsoft.com/office/drawing/2014/main" id="{00000000-0008-0000-0000-000009010000}"/>
            </a:ext>
          </a:extLst>
        </xdr:cNvPr>
        <xdr:cNvPicPr>
          <a:picLocks noChangeAspect="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79105125" y="3619500"/>
          <a:ext cx="20002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48</xdr:col>
      <xdr:colOff>0</xdr:colOff>
      <xdr:row>202</xdr:row>
      <xdr:rowOff>0</xdr:rowOff>
    </xdr:from>
    <xdr:to>
      <xdr:col>49</xdr:col>
      <xdr:colOff>0</xdr:colOff>
      <xdr:row>203</xdr:row>
      <xdr:rowOff>0</xdr:rowOff>
    </xdr:to>
    <xdr:pic>
      <xdr:nvPicPr>
        <xdr:cNvPr id="266" name="Image 265">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168"/>
        <a:stretch>
          <a:fillRect/>
        </a:stretch>
      </xdr:blipFill>
      <xdr:spPr>
        <a:xfrm>
          <a:off x="79086075" y="160867725"/>
          <a:ext cx="2047875" cy="809625"/>
        </a:xfrm>
        <a:prstGeom prst="rect">
          <a:avLst/>
        </a:prstGeom>
      </xdr:spPr>
    </xdr:pic>
    <xdr:clientData/>
  </xdr:twoCellAnchor>
  <xdr:twoCellAnchor>
    <xdr:from>
      <xdr:col>48</xdr:col>
      <xdr:colOff>0</xdr:colOff>
      <xdr:row>199</xdr:row>
      <xdr:rowOff>0</xdr:rowOff>
    </xdr:from>
    <xdr:to>
      <xdr:col>49</xdr:col>
      <xdr:colOff>0</xdr:colOff>
      <xdr:row>200</xdr:row>
      <xdr:rowOff>0</xdr:rowOff>
    </xdr:to>
    <xdr:pic>
      <xdr:nvPicPr>
        <xdr:cNvPr id="269" name="Image 268">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79105125" y="186999563"/>
          <a:ext cx="2000250" cy="1333500"/>
        </a:xfrm>
        <a:prstGeom prst="rect">
          <a:avLst/>
        </a:prstGeom>
      </xdr:spPr>
    </xdr:pic>
    <xdr:clientData/>
  </xdr:twoCellAnchor>
  <xdr:twoCellAnchor>
    <xdr:from>
      <xdr:col>50</xdr:col>
      <xdr:colOff>0</xdr:colOff>
      <xdr:row>11</xdr:row>
      <xdr:rowOff>13609</xdr:rowOff>
    </xdr:from>
    <xdr:to>
      <xdr:col>51</xdr:col>
      <xdr:colOff>0</xdr:colOff>
      <xdr:row>12</xdr:row>
      <xdr:rowOff>0</xdr:rowOff>
    </xdr:to>
    <xdr:pic>
      <xdr:nvPicPr>
        <xdr:cNvPr id="270" name="Image 269">
          <a:extLst>
            <a:ext uri="{FF2B5EF4-FFF2-40B4-BE49-F238E27FC236}">
              <a16:creationId xmlns:a16="http://schemas.microsoft.com/office/drawing/2014/main" id="{00000000-0008-0000-0000-00000E010000}"/>
            </a:ext>
          </a:extLst>
        </xdr:cNvPr>
        <xdr:cNvPicPr preferRelativeResize="0">
          <a:picLocks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83105625" y="966109"/>
          <a:ext cx="2000250" cy="8674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51</xdr:col>
      <xdr:colOff>0</xdr:colOff>
      <xdr:row>11</xdr:row>
      <xdr:rowOff>0</xdr:rowOff>
    </xdr:from>
    <xdr:to>
      <xdr:col>52</xdr:col>
      <xdr:colOff>0</xdr:colOff>
      <xdr:row>12</xdr:row>
      <xdr:rowOff>0</xdr:rowOff>
    </xdr:to>
    <xdr:pic>
      <xdr:nvPicPr>
        <xdr:cNvPr id="271" name="Image 270">
          <a:extLst>
            <a:ext uri="{FF2B5EF4-FFF2-40B4-BE49-F238E27FC236}">
              <a16:creationId xmlns:a16="http://schemas.microsoft.com/office/drawing/2014/main" id="{00000000-0008-0000-0000-00000F010000}"/>
            </a:ext>
          </a:extLst>
        </xdr:cNvPr>
        <xdr:cNvPicPr preferRelativeResize="0">
          <a:picLocks noChangeArrowheads="1"/>
        </xdr:cNvPicPr>
      </xdr:nvPicPr>
      <xdr:blipFill>
        <a:blip xmlns:r="http://schemas.openxmlformats.org/officeDocument/2006/relationships" r:embed="rId171">
          <a:extLst>
            <a:ext uri="{28A0092B-C50C-407E-A947-70E740481C1C}">
              <a14:useLocalDpi xmlns:a14="http://schemas.microsoft.com/office/drawing/2010/main"/>
            </a:ext>
          </a:extLst>
        </a:blip>
        <a:srcRect/>
        <a:stretch>
          <a:fillRect/>
        </a:stretch>
      </xdr:blipFill>
      <xdr:spPr bwMode="auto">
        <a:xfrm>
          <a:off x="85105875" y="952500"/>
          <a:ext cx="2000250" cy="8810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214</xdr:row>
      <xdr:rowOff>0</xdr:rowOff>
    </xdr:from>
    <xdr:to>
      <xdr:col>50</xdr:col>
      <xdr:colOff>0</xdr:colOff>
      <xdr:row>215</xdr:row>
      <xdr:rowOff>0</xdr:rowOff>
    </xdr:to>
    <xdr:pic>
      <xdr:nvPicPr>
        <xdr:cNvPr id="214" name="Image 213">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172" cstate="email">
          <a:extLst>
            <a:ext uri="{28A0092B-C50C-407E-A947-70E740481C1C}">
              <a14:useLocalDpi xmlns:a14="http://schemas.microsoft.com/office/drawing/2010/main"/>
            </a:ext>
          </a:extLst>
        </a:blip>
        <a:stretch>
          <a:fillRect/>
        </a:stretch>
      </xdr:blipFill>
      <xdr:spPr>
        <a:xfrm>
          <a:off x="81105375" y="203930250"/>
          <a:ext cx="2000250" cy="952500"/>
        </a:xfrm>
        <a:prstGeom prst="rect">
          <a:avLst/>
        </a:prstGeom>
        <a:noFill/>
        <a:ln>
          <a:noFill/>
        </a:ln>
      </xdr:spPr>
    </xdr:pic>
    <xdr:clientData/>
  </xdr:twoCellAnchor>
  <xdr:twoCellAnchor>
    <xdr:from>
      <xdr:col>48</xdr:col>
      <xdr:colOff>0</xdr:colOff>
      <xdr:row>214</xdr:row>
      <xdr:rowOff>0</xdr:rowOff>
    </xdr:from>
    <xdr:to>
      <xdr:col>49</xdr:col>
      <xdr:colOff>0</xdr:colOff>
      <xdr:row>215</xdr:row>
      <xdr:rowOff>0</xdr:rowOff>
    </xdr:to>
    <xdr:pic>
      <xdr:nvPicPr>
        <xdr:cNvPr id="215" name="Image 214">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173" cstate="email">
          <a:extLst>
            <a:ext uri="{28A0092B-C50C-407E-A947-70E740481C1C}">
              <a14:useLocalDpi xmlns:a14="http://schemas.microsoft.com/office/drawing/2010/main"/>
            </a:ext>
          </a:extLst>
        </a:blip>
        <a:stretch>
          <a:fillRect/>
        </a:stretch>
      </xdr:blipFill>
      <xdr:spPr>
        <a:xfrm>
          <a:off x="79105125" y="203930250"/>
          <a:ext cx="2000250" cy="952500"/>
        </a:xfrm>
        <a:prstGeom prst="rect">
          <a:avLst/>
        </a:prstGeom>
        <a:noFill/>
        <a:ln>
          <a:noFill/>
        </a:ln>
      </xdr:spPr>
    </xdr:pic>
    <xdr:clientData/>
  </xdr:twoCellAnchor>
  <xdr:twoCellAnchor>
    <xdr:from>
      <xdr:col>48</xdr:col>
      <xdr:colOff>0</xdr:colOff>
      <xdr:row>213</xdr:row>
      <xdr:rowOff>0</xdr:rowOff>
    </xdr:from>
    <xdr:to>
      <xdr:col>49</xdr:col>
      <xdr:colOff>0</xdr:colOff>
      <xdr:row>214</xdr:row>
      <xdr:rowOff>0</xdr:rowOff>
    </xdr:to>
    <xdr:pic>
      <xdr:nvPicPr>
        <xdr:cNvPr id="216" name="Image 215">
          <a:extLst>
            <a:ext uri="{FF2B5EF4-FFF2-40B4-BE49-F238E27FC236}">
              <a16:creationId xmlns:a16="http://schemas.microsoft.com/office/drawing/2014/main" id="{00000000-0008-0000-0000-0000D8000000}"/>
            </a:ext>
          </a:extLst>
        </xdr:cNvPr>
        <xdr:cNvPicPr preferRelativeResize="0">
          <a:picLocks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79105125" y="202977750"/>
          <a:ext cx="200025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213</xdr:row>
      <xdr:rowOff>0</xdr:rowOff>
    </xdr:from>
    <xdr:to>
      <xdr:col>50</xdr:col>
      <xdr:colOff>0</xdr:colOff>
      <xdr:row>214</xdr:row>
      <xdr:rowOff>0</xdr:rowOff>
    </xdr:to>
    <xdr:pic>
      <xdr:nvPicPr>
        <xdr:cNvPr id="217" name="Image 216">
          <a:extLst>
            <a:ext uri="{FF2B5EF4-FFF2-40B4-BE49-F238E27FC236}">
              <a16:creationId xmlns:a16="http://schemas.microsoft.com/office/drawing/2014/main" id="{00000000-0008-0000-0000-0000D9000000}"/>
            </a:ext>
          </a:extLst>
        </xdr:cNvPr>
        <xdr:cNvPicPr preferRelativeResize="0">
          <a:picLocks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81105375" y="202977750"/>
          <a:ext cx="2000250"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217</xdr:row>
      <xdr:rowOff>0</xdr:rowOff>
    </xdr:from>
    <xdr:to>
      <xdr:col>50</xdr:col>
      <xdr:colOff>0</xdr:colOff>
      <xdr:row>218</xdr:row>
      <xdr:rowOff>0</xdr:rowOff>
    </xdr:to>
    <xdr:pic>
      <xdr:nvPicPr>
        <xdr:cNvPr id="235" name="Image 234">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176" cstate="email">
          <a:extLst>
            <a:ext uri="{28A0092B-C50C-407E-A947-70E740481C1C}">
              <a14:useLocalDpi xmlns:a14="http://schemas.microsoft.com/office/drawing/2010/main"/>
            </a:ext>
          </a:extLst>
        </a:blip>
        <a:stretch>
          <a:fillRect/>
        </a:stretch>
      </xdr:blipFill>
      <xdr:spPr bwMode="auto">
        <a:xfrm>
          <a:off x="81105375" y="206787750"/>
          <a:ext cx="2000250" cy="952500"/>
        </a:xfrm>
        <a:prstGeom prst="rect">
          <a:avLst/>
        </a:prstGeom>
        <a:noFill/>
        <a:ln>
          <a:noFill/>
        </a:ln>
      </xdr:spPr>
    </xdr:pic>
    <xdr:clientData/>
  </xdr:twoCellAnchor>
  <xdr:twoCellAnchor>
    <xdr:from>
      <xdr:col>48</xdr:col>
      <xdr:colOff>1</xdr:colOff>
      <xdr:row>217</xdr:row>
      <xdr:rowOff>0</xdr:rowOff>
    </xdr:from>
    <xdr:to>
      <xdr:col>49</xdr:col>
      <xdr:colOff>1</xdr:colOff>
      <xdr:row>218</xdr:row>
      <xdr:rowOff>0</xdr:rowOff>
    </xdr:to>
    <xdr:pic>
      <xdr:nvPicPr>
        <xdr:cNvPr id="236" name="Image 235">
          <a:extLst>
            <a:ext uri="{FF2B5EF4-FFF2-40B4-BE49-F238E27FC236}">
              <a16:creationId xmlns:a16="http://schemas.microsoft.com/office/drawing/2014/main" id="{00000000-0008-0000-0000-0000EC000000}"/>
            </a:ext>
          </a:extLst>
        </xdr:cNvPr>
        <xdr:cNvPicPr preferRelativeResize="0">
          <a:picLocks/>
        </xdr:cNvPicPr>
      </xdr:nvPicPr>
      <xdr:blipFill rotWithShape="1">
        <a:blip xmlns:r="http://schemas.openxmlformats.org/officeDocument/2006/relationships" r:embed="rId177" cstate="email">
          <a:extLst>
            <a:ext uri="{28A0092B-C50C-407E-A947-70E740481C1C}">
              <a14:useLocalDpi xmlns:a14="http://schemas.microsoft.com/office/drawing/2010/main"/>
            </a:ext>
          </a:extLst>
        </a:blip>
        <a:stretch/>
      </xdr:blipFill>
      <xdr:spPr bwMode="auto">
        <a:xfrm>
          <a:off x="79105126" y="206787750"/>
          <a:ext cx="2000250" cy="952500"/>
        </a:xfrm>
        <a:prstGeom prst="rect">
          <a:avLst/>
        </a:prstGeom>
        <a:noFill/>
        <a:ln>
          <a:noFill/>
        </a:ln>
      </xdr:spPr>
    </xdr:pic>
    <xdr:clientData/>
  </xdr:twoCellAnchor>
  <xdr:twoCellAnchor>
    <xdr:from>
      <xdr:col>48</xdr:col>
      <xdr:colOff>0</xdr:colOff>
      <xdr:row>218</xdr:row>
      <xdr:rowOff>0</xdr:rowOff>
    </xdr:from>
    <xdr:to>
      <xdr:col>49</xdr:col>
      <xdr:colOff>0</xdr:colOff>
      <xdr:row>219</xdr:row>
      <xdr:rowOff>0</xdr:rowOff>
    </xdr:to>
    <xdr:pic>
      <xdr:nvPicPr>
        <xdr:cNvPr id="239" name="Image 238" descr="E:\ITASY 2019\Travaux MATP\Ville Arivonimamo\Photos\IMG_20210129_104219.jpg">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178" cstate="email">
          <a:extLst>
            <a:ext uri="{28A0092B-C50C-407E-A947-70E740481C1C}">
              <a14:useLocalDpi xmlns:a14="http://schemas.microsoft.com/office/drawing/2010/main"/>
            </a:ext>
          </a:extLst>
        </a:blip>
        <a:stretch>
          <a:fillRect/>
        </a:stretch>
      </xdr:blipFill>
      <xdr:spPr bwMode="auto">
        <a:xfrm>
          <a:off x="79105125" y="207740250"/>
          <a:ext cx="2000250" cy="952500"/>
        </a:xfrm>
        <a:prstGeom prst="rect">
          <a:avLst/>
        </a:prstGeom>
        <a:noFill/>
        <a:ln>
          <a:noFill/>
        </a:ln>
      </xdr:spPr>
    </xdr:pic>
    <xdr:clientData/>
  </xdr:twoCellAnchor>
  <xdr:twoCellAnchor>
    <xdr:from>
      <xdr:col>48</xdr:col>
      <xdr:colOff>0</xdr:colOff>
      <xdr:row>215</xdr:row>
      <xdr:rowOff>0</xdr:rowOff>
    </xdr:from>
    <xdr:to>
      <xdr:col>49</xdr:col>
      <xdr:colOff>0</xdr:colOff>
      <xdr:row>216</xdr:row>
      <xdr:rowOff>0</xdr:rowOff>
    </xdr:to>
    <xdr:pic>
      <xdr:nvPicPr>
        <xdr:cNvPr id="241" name="Image 240">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179" cstate="email">
          <a:extLst>
            <a:ext uri="{28A0092B-C50C-407E-A947-70E740481C1C}">
              <a14:useLocalDpi xmlns:a14="http://schemas.microsoft.com/office/drawing/2010/main"/>
            </a:ext>
          </a:extLst>
        </a:blip>
        <a:stretch>
          <a:fillRect/>
        </a:stretch>
      </xdr:blipFill>
      <xdr:spPr bwMode="auto">
        <a:xfrm>
          <a:off x="79105125" y="204882750"/>
          <a:ext cx="2000250" cy="952500"/>
        </a:xfrm>
        <a:prstGeom prst="rect">
          <a:avLst/>
        </a:prstGeom>
        <a:noFill/>
        <a:ln>
          <a:noFill/>
        </a:ln>
      </xdr:spPr>
    </xdr:pic>
    <xdr:clientData/>
  </xdr:twoCellAnchor>
  <xdr:twoCellAnchor>
    <xdr:from>
      <xdr:col>49</xdr:col>
      <xdr:colOff>0</xdr:colOff>
      <xdr:row>215</xdr:row>
      <xdr:rowOff>0</xdr:rowOff>
    </xdr:from>
    <xdr:to>
      <xdr:col>50</xdr:col>
      <xdr:colOff>0</xdr:colOff>
      <xdr:row>216</xdr:row>
      <xdr:rowOff>0</xdr:rowOff>
    </xdr:to>
    <xdr:pic>
      <xdr:nvPicPr>
        <xdr:cNvPr id="242" name="Image 241">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180" cstate="email">
          <a:extLst>
            <a:ext uri="{28A0092B-C50C-407E-A947-70E740481C1C}">
              <a14:useLocalDpi xmlns:a14="http://schemas.microsoft.com/office/drawing/2010/main"/>
            </a:ext>
          </a:extLst>
        </a:blip>
        <a:stretch>
          <a:fillRect/>
        </a:stretch>
      </xdr:blipFill>
      <xdr:spPr bwMode="auto">
        <a:xfrm>
          <a:off x="81105375" y="204882750"/>
          <a:ext cx="2000250" cy="952500"/>
        </a:xfrm>
        <a:prstGeom prst="rect">
          <a:avLst/>
        </a:prstGeom>
        <a:noFill/>
        <a:ln>
          <a:noFill/>
        </a:ln>
      </xdr:spPr>
    </xdr:pic>
    <xdr:clientData/>
  </xdr:twoCellAnchor>
  <xdr:twoCellAnchor>
    <xdr:from>
      <xdr:col>49</xdr:col>
      <xdr:colOff>0</xdr:colOff>
      <xdr:row>216</xdr:row>
      <xdr:rowOff>0</xdr:rowOff>
    </xdr:from>
    <xdr:to>
      <xdr:col>50</xdr:col>
      <xdr:colOff>0</xdr:colOff>
      <xdr:row>217</xdr:row>
      <xdr:rowOff>0</xdr:rowOff>
    </xdr:to>
    <xdr:pic>
      <xdr:nvPicPr>
        <xdr:cNvPr id="243" name="Image 242">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181" cstate="email">
          <a:extLst>
            <a:ext uri="{28A0092B-C50C-407E-A947-70E740481C1C}">
              <a14:useLocalDpi xmlns:a14="http://schemas.microsoft.com/office/drawing/2010/main"/>
            </a:ext>
          </a:extLst>
        </a:blip>
        <a:stretch>
          <a:fillRect/>
        </a:stretch>
      </xdr:blipFill>
      <xdr:spPr bwMode="auto">
        <a:xfrm>
          <a:off x="81105375" y="205835250"/>
          <a:ext cx="2000250" cy="952500"/>
        </a:xfrm>
        <a:prstGeom prst="rect">
          <a:avLst/>
        </a:prstGeom>
        <a:noFill/>
        <a:ln>
          <a:noFill/>
        </a:ln>
      </xdr:spPr>
    </xdr:pic>
    <xdr:clientData/>
  </xdr:twoCellAnchor>
  <xdr:twoCellAnchor>
    <xdr:from>
      <xdr:col>48</xdr:col>
      <xdr:colOff>0</xdr:colOff>
      <xdr:row>216</xdr:row>
      <xdr:rowOff>0</xdr:rowOff>
    </xdr:from>
    <xdr:to>
      <xdr:col>49</xdr:col>
      <xdr:colOff>0</xdr:colOff>
      <xdr:row>217</xdr:row>
      <xdr:rowOff>0</xdr:rowOff>
    </xdr:to>
    <xdr:pic>
      <xdr:nvPicPr>
        <xdr:cNvPr id="244" name="Image 243">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182" cstate="email">
          <a:extLst>
            <a:ext uri="{28A0092B-C50C-407E-A947-70E740481C1C}">
              <a14:useLocalDpi xmlns:a14="http://schemas.microsoft.com/office/drawing/2010/main"/>
            </a:ext>
          </a:extLst>
        </a:blip>
        <a:stretch>
          <a:fillRect/>
        </a:stretch>
      </xdr:blipFill>
      <xdr:spPr>
        <a:xfrm>
          <a:off x="79105125" y="205835250"/>
          <a:ext cx="2000250" cy="952500"/>
        </a:xfrm>
        <a:prstGeom prst="rect">
          <a:avLst/>
        </a:prstGeom>
        <a:noFill/>
        <a:ln>
          <a:noFill/>
        </a:ln>
      </xdr:spPr>
    </xdr:pic>
    <xdr:clientData/>
  </xdr:twoCellAnchor>
  <xdr:twoCellAnchor>
    <xdr:from>
      <xdr:col>48</xdr:col>
      <xdr:colOff>0</xdr:colOff>
      <xdr:row>219</xdr:row>
      <xdr:rowOff>0</xdr:rowOff>
    </xdr:from>
    <xdr:to>
      <xdr:col>49</xdr:col>
      <xdr:colOff>0</xdr:colOff>
      <xdr:row>220</xdr:row>
      <xdr:rowOff>0</xdr:rowOff>
    </xdr:to>
    <xdr:pic>
      <xdr:nvPicPr>
        <xdr:cNvPr id="333" name="Image 332">
          <a:extLst>
            <a:ext uri="{FF2B5EF4-FFF2-40B4-BE49-F238E27FC236}">
              <a16:creationId xmlns:a16="http://schemas.microsoft.com/office/drawing/2014/main" id="{00000000-0008-0000-0000-00004D010000}"/>
            </a:ext>
          </a:extLst>
        </xdr:cNvPr>
        <xdr:cNvPicPr preferRelativeResize="0">
          <a:picLocks noChangeArrowheads="1"/>
        </xdr:cNvPicPr>
      </xdr:nvPicPr>
      <xdr:blipFill rotWithShape="1">
        <a:blip xmlns:r="http://schemas.openxmlformats.org/officeDocument/2006/relationships" r:embed="rId183" cstate="email">
          <a:extLst>
            <a:ext uri="{28A0092B-C50C-407E-A947-70E740481C1C}">
              <a14:useLocalDpi xmlns:a14="http://schemas.microsoft.com/office/drawing/2010/main"/>
            </a:ext>
          </a:extLst>
        </a:blip>
        <a:srcRect/>
        <a:stretch/>
      </xdr:blipFill>
      <xdr:spPr bwMode="auto">
        <a:xfrm>
          <a:off x="80902969" y="208561781"/>
          <a:ext cx="200025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0</xdr:colOff>
      <xdr:row>219</xdr:row>
      <xdr:rowOff>0</xdr:rowOff>
    </xdr:from>
    <xdr:to>
      <xdr:col>51</xdr:col>
      <xdr:colOff>0</xdr:colOff>
      <xdr:row>220</xdr:row>
      <xdr:rowOff>0</xdr:rowOff>
    </xdr:to>
    <xdr:pic>
      <xdr:nvPicPr>
        <xdr:cNvPr id="334" name="Image 333">
          <a:extLst>
            <a:ext uri="{FF2B5EF4-FFF2-40B4-BE49-F238E27FC236}">
              <a16:creationId xmlns:a16="http://schemas.microsoft.com/office/drawing/2014/main" id="{00000000-0008-0000-0000-00004E010000}"/>
            </a:ext>
          </a:extLst>
        </xdr:cNvPr>
        <xdr:cNvPicPr preferRelativeResize="0">
          <a:picLocks noChangeArrowheads="1"/>
        </xdr:cNvPicPr>
      </xdr:nvPicPr>
      <xdr:blipFill rotWithShape="1">
        <a:blip xmlns:r="http://schemas.openxmlformats.org/officeDocument/2006/relationships" r:embed="rId184" cstate="email">
          <a:extLst>
            <a:ext uri="{28A0092B-C50C-407E-A947-70E740481C1C}">
              <a14:useLocalDpi xmlns:a14="http://schemas.microsoft.com/office/drawing/2010/main"/>
            </a:ext>
          </a:extLst>
        </a:blip>
        <a:srcRect/>
        <a:stretch/>
      </xdr:blipFill>
      <xdr:spPr bwMode="auto">
        <a:xfrm>
          <a:off x="84903469" y="208561781"/>
          <a:ext cx="200025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219</xdr:row>
      <xdr:rowOff>0</xdr:rowOff>
    </xdr:from>
    <xdr:to>
      <xdr:col>50</xdr:col>
      <xdr:colOff>0</xdr:colOff>
      <xdr:row>220</xdr:row>
      <xdr:rowOff>0</xdr:rowOff>
    </xdr:to>
    <xdr:pic>
      <xdr:nvPicPr>
        <xdr:cNvPr id="335" name="Image 334">
          <a:extLst>
            <a:ext uri="{FF2B5EF4-FFF2-40B4-BE49-F238E27FC236}">
              <a16:creationId xmlns:a16="http://schemas.microsoft.com/office/drawing/2014/main" id="{00000000-0008-0000-0000-00004F010000}"/>
            </a:ext>
          </a:extLst>
        </xdr:cNvPr>
        <xdr:cNvPicPr preferRelativeResize="0">
          <a:picLocks noChangeArrowheads="1"/>
        </xdr:cNvPicPr>
      </xdr:nvPicPr>
      <xdr:blipFill rotWithShape="1">
        <a:blip xmlns:r="http://schemas.openxmlformats.org/officeDocument/2006/relationships" r:embed="rId185" cstate="email">
          <a:extLst>
            <a:ext uri="{28A0092B-C50C-407E-A947-70E740481C1C}">
              <a14:useLocalDpi xmlns:a14="http://schemas.microsoft.com/office/drawing/2010/main"/>
            </a:ext>
          </a:extLst>
        </a:blip>
        <a:srcRect/>
        <a:stretch/>
      </xdr:blipFill>
      <xdr:spPr bwMode="auto">
        <a:xfrm>
          <a:off x="82903219" y="208561781"/>
          <a:ext cx="200025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221</xdr:row>
      <xdr:rowOff>1</xdr:rowOff>
    </xdr:from>
    <xdr:to>
      <xdr:col>49</xdr:col>
      <xdr:colOff>0</xdr:colOff>
      <xdr:row>222</xdr:row>
      <xdr:rowOff>1</xdr:rowOff>
    </xdr:to>
    <xdr:pic>
      <xdr:nvPicPr>
        <xdr:cNvPr id="339" name="Image 338">
          <a:extLst>
            <a:ext uri="{FF2B5EF4-FFF2-40B4-BE49-F238E27FC236}">
              <a16:creationId xmlns:a16="http://schemas.microsoft.com/office/drawing/2014/main" id="{00000000-0008-0000-0000-000053010000}"/>
            </a:ext>
          </a:extLst>
        </xdr:cNvPr>
        <xdr:cNvPicPr preferRelativeResize="0">
          <a:picLocks noChangeArrowheads="1"/>
        </xdr:cNvPicPr>
      </xdr:nvPicPr>
      <xdr:blipFill rotWithShape="1">
        <a:blip xmlns:r="http://schemas.openxmlformats.org/officeDocument/2006/relationships" r:embed="rId186" cstate="email">
          <a:extLst>
            <a:ext uri="{28A0092B-C50C-407E-A947-70E740481C1C}">
              <a14:useLocalDpi xmlns:a14="http://schemas.microsoft.com/office/drawing/2010/main"/>
            </a:ext>
          </a:extLst>
        </a:blip>
        <a:srcRect/>
        <a:stretch/>
      </xdr:blipFill>
      <xdr:spPr bwMode="auto">
        <a:xfrm>
          <a:off x="80902969" y="210657282"/>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221</xdr:row>
      <xdr:rowOff>1</xdr:rowOff>
    </xdr:from>
    <xdr:to>
      <xdr:col>50</xdr:col>
      <xdr:colOff>0</xdr:colOff>
      <xdr:row>222</xdr:row>
      <xdr:rowOff>1</xdr:rowOff>
    </xdr:to>
    <xdr:pic>
      <xdr:nvPicPr>
        <xdr:cNvPr id="340" name="Image 339">
          <a:extLst>
            <a:ext uri="{FF2B5EF4-FFF2-40B4-BE49-F238E27FC236}">
              <a16:creationId xmlns:a16="http://schemas.microsoft.com/office/drawing/2014/main" id="{00000000-0008-0000-0000-000054010000}"/>
            </a:ext>
          </a:extLst>
        </xdr:cNvPr>
        <xdr:cNvPicPr preferRelativeResize="0">
          <a:picLocks noChangeArrowheads="1"/>
        </xdr:cNvPicPr>
      </xdr:nvPicPr>
      <xdr:blipFill rotWithShape="1">
        <a:blip xmlns:r="http://schemas.openxmlformats.org/officeDocument/2006/relationships" r:embed="rId187" cstate="email">
          <a:extLst>
            <a:ext uri="{28A0092B-C50C-407E-A947-70E740481C1C}">
              <a14:useLocalDpi xmlns:a14="http://schemas.microsoft.com/office/drawing/2010/main"/>
            </a:ext>
          </a:extLst>
        </a:blip>
        <a:srcRect/>
        <a:stretch/>
      </xdr:blipFill>
      <xdr:spPr bwMode="auto">
        <a:xfrm>
          <a:off x="82903219" y="210657282"/>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0</xdr:colOff>
      <xdr:row>221</xdr:row>
      <xdr:rowOff>0</xdr:rowOff>
    </xdr:from>
    <xdr:to>
      <xdr:col>51</xdr:col>
      <xdr:colOff>0</xdr:colOff>
      <xdr:row>222</xdr:row>
      <xdr:rowOff>0</xdr:rowOff>
    </xdr:to>
    <xdr:pic>
      <xdr:nvPicPr>
        <xdr:cNvPr id="341" name="Image 340">
          <a:extLst>
            <a:ext uri="{FF2B5EF4-FFF2-40B4-BE49-F238E27FC236}">
              <a16:creationId xmlns:a16="http://schemas.microsoft.com/office/drawing/2014/main" id="{00000000-0008-0000-0000-000055010000}"/>
            </a:ext>
          </a:extLst>
        </xdr:cNvPr>
        <xdr:cNvPicPr preferRelativeResize="0">
          <a:picLocks noChangeArrowheads="1"/>
        </xdr:cNvPicPr>
      </xdr:nvPicPr>
      <xdr:blipFill rotWithShape="1">
        <a:blip xmlns:r="http://schemas.openxmlformats.org/officeDocument/2006/relationships" r:embed="rId188" cstate="email">
          <a:extLst>
            <a:ext uri="{28A0092B-C50C-407E-A947-70E740481C1C}">
              <a14:useLocalDpi xmlns:a14="http://schemas.microsoft.com/office/drawing/2010/main"/>
            </a:ext>
          </a:extLst>
        </a:blip>
        <a:srcRect/>
        <a:stretch/>
      </xdr:blipFill>
      <xdr:spPr bwMode="auto">
        <a:xfrm>
          <a:off x="84903469" y="210657281"/>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222</xdr:row>
      <xdr:rowOff>0</xdr:rowOff>
    </xdr:from>
    <xdr:to>
      <xdr:col>50</xdr:col>
      <xdr:colOff>0</xdr:colOff>
      <xdr:row>223</xdr:row>
      <xdr:rowOff>0</xdr:rowOff>
    </xdr:to>
    <xdr:pic>
      <xdr:nvPicPr>
        <xdr:cNvPr id="342" name="Image 341">
          <a:extLst>
            <a:ext uri="{FF2B5EF4-FFF2-40B4-BE49-F238E27FC236}">
              <a16:creationId xmlns:a16="http://schemas.microsoft.com/office/drawing/2014/main" id="{00000000-0008-0000-0000-000056010000}"/>
            </a:ext>
          </a:extLst>
        </xdr:cNvPr>
        <xdr:cNvPicPr preferRelativeResize="0">
          <a:picLocks noChangeArrowheads="1"/>
        </xdr:cNvPicPr>
      </xdr:nvPicPr>
      <xdr:blipFill>
        <a:blip xmlns:r="http://schemas.openxmlformats.org/officeDocument/2006/relationships" r:embed="rId189">
          <a:extLst>
            <a:ext uri="{28A0092B-C50C-407E-A947-70E740481C1C}">
              <a14:useLocalDpi xmlns:a14="http://schemas.microsoft.com/office/drawing/2010/main" val="0"/>
            </a:ext>
          </a:extLst>
        </a:blip>
        <a:srcRect/>
        <a:stretch>
          <a:fillRect/>
        </a:stretch>
      </xdr:blipFill>
      <xdr:spPr bwMode="auto">
        <a:xfrm>
          <a:off x="82903219" y="211228781"/>
          <a:ext cx="200025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0</xdr:colOff>
      <xdr:row>222</xdr:row>
      <xdr:rowOff>0</xdr:rowOff>
    </xdr:from>
    <xdr:to>
      <xdr:col>51</xdr:col>
      <xdr:colOff>11906</xdr:colOff>
      <xdr:row>223</xdr:row>
      <xdr:rowOff>0</xdr:rowOff>
    </xdr:to>
    <xdr:pic>
      <xdr:nvPicPr>
        <xdr:cNvPr id="343" name="Image 342">
          <a:extLst>
            <a:ext uri="{FF2B5EF4-FFF2-40B4-BE49-F238E27FC236}">
              <a16:creationId xmlns:a16="http://schemas.microsoft.com/office/drawing/2014/main" id="{00000000-0008-0000-0000-000057010000}"/>
            </a:ext>
          </a:extLst>
        </xdr:cNvPr>
        <xdr:cNvPicPr preferRelativeResize="0">
          <a:picLocks noChangeArrowheads="1"/>
        </xdr:cNvPicPr>
      </xdr:nvPicPr>
      <xdr:blipFill rotWithShape="1">
        <a:blip xmlns:r="http://schemas.openxmlformats.org/officeDocument/2006/relationships" r:embed="rId190">
          <a:extLst>
            <a:ext uri="{28A0092B-C50C-407E-A947-70E740481C1C}">
              <a14:useLocalDpi xmlns:a14="http://schemas.microsoft.com/office/drawing/2010/main" val="0"/>
            </a:ext>
          </a:extLst>
        </a:blip>
        <a:srcRect l="22482" r="16093"/>
        <a:stretch/>
      </xdr:blipFill>
      <xdr:spPr bwMode="auto">
        <a:xfrm>
          <a:off x="84903469" y="211228781"/>
          <a:ext cx="2012156"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11908</xdr:colOff>
      <xdr:row>222</xdr:row>
      <xdr:rowOff>0</xdr:rowOff>
    </xdr:from>
    <xdr:to>
      <xdr:col>49</xdr:col>
      <xdr:colOff>0</xdr:colOff>
      <xdr:row>223</xdr:row>
      <xdr:rowOff>0</xdr:rowOff>
    </xdr:to>
    <xdr:pic>
      <xdr:nvPicPr>
        <xdr:cNvPr id="344" name="Image 343">
          <a:extLst>
            <a:ext uri="{FF2B5EF4-FFF2-40B4-BE49-F238E27FC236}">
              <a16:creationId xmlns:a16="http://schemas.microsoft.com/office/drawing/2014/main" id="{00000000-0008-0000-0000-000058010000}"/>
            </a:ext>
          </a:extLst>
        </xdr:cNvPr>
        <xdr:cNvPicPr preferRelativeResize="0">
          <a:picLocks noChangeArrowheads="1"/>
        </xdr:cNvPicPr>
      </xdr:nvPicPr>
      <xdr:blipFill>
        <a:blip xmlns:r="http://schemas.openxmlformats.org/officeDocument/2006/relationships" r:embed="rId191">
          <a:extLst>
            <a:ext uri="{28A0092B-C50C-407E-A947-70E740481C1C}">
              <a14:useLocalDpi xmlns:a14="http://schemas.microsoft.com/office/drawing/2010/main" val="0"/>
            </a:ext>
          </a:extLst>
        </a:blip>
        <a:srcRect/>
        <a:stretch>
          <a:fillRect/>
        </a:stretch>
      </xdr:blipFill>
      <xdr:spPr bwMode="auto">
        <a:xfrm>
          <a:off x="83891439" y="184904063"/>
          <a:ext cx="2035967"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221</xdr:row>
      <xdr:rowOff>1</xdr:rowOff>
    </xdr:from>
    <xdr:to>
      <xdr:col>50</xdr:col>
      <xdr:colOff>0</xdr:colOff>
      <xdr:row>222</xdr:row>
      <xdr:rowOff>1</xdr:rowOff>
    </xdr:to>
    <xdr:pic>
      <xdr:nvPicPr>
        <xdr:cNvPr id="345" name="Image 344">
          <a:extLst>
            <a:ext uri="{FF2B5EF4-FFF2-40B4-BE49-F238E27FC236}">
              <a16:creationId xmlns:a16="http://schemas.microsoft.com/office/drawing/2014/main" id="{00000000-0008-0000-0000-000059010000}"/>
            </a:ext>
          </a:extLst>
        </xdr:cNvPr>
        <xdr:cNvPicPr preferRelativeResize="0">
          <a:picLocks noChangeArrowheads="1"/>
        </xdr:cNvPicPr>
      </xdr:nvPicPr>
      <xdr:blipFill rotWithShape="1">
        <a:blip xmlns:r="http://schemas.openxmlformats.org/officeDocument/2006/relationships" r:embed="rId192" cstate="email">
          <a:extLst>
            <a:ext uri="{28A0092B-C50C-407E-A947-70E740481C1C}">
              <a14:useLocalDpi xmlns:a14="http://schemas.microsoft.com/office/drawing/2010/main"/>
            </a:ext>
          </a:extLst>
        </a:blip>
        <a:srcRect/>
        <a:stretch/>
      </xdr:blipFill>
      <xdr:spPr bwMode="auto">
        <a:xfrm>
          <a:off x="82903219" y="212371782"/>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221</xdr:row>
      <xdr:rowOff>7143</xdr:rowOff>
    </xdr:from>
    <xdr:to>
      <xdr:col>49</xdr:col>
      <xdr:colOff>0</xdr:colOff>
      <xdr:row>222</xdr:row>
      <xdr:rowOff>1</xdr:rowOff>
    </xdr:to>
    <xdr:pic>
      <xdr:nvPicPr>
        <xdr:cNvPr id="346" name="Image 345">
          <a:extLst>
            <a:ext uri="{FF2B5EF4-FFF2-40B4-BE49-F238E27FC236}">
              <a16:creationId xmlns:a16="http://schemas.microsoft.com/office/drawing/2014/main" id="{00000000-0008-0000-0000-00005A010000}"/>
            </a:ext>
          </a:extLst>
        </xdr:cNvPr>
        <xdr:cNvPicPr preferRelativeResize="0">
          <a:picLocks noChangeArrowheads="1"/>
        </xdr:cNvPicPr>
      </xdr:nvPicPr>
      <xdr:blipFill rotWithShape="1">
        <a:blip xmlns:r="http://schemas.openxmlformats.org/officeDocument/2006/relationships" r:embed="rId193" cstate="email">
          <a:extLst>
            <a:ext uri="{28A0092B-C50C-407E-A947-70E740481C1C}">
              <a14:useLocalDpi xmlns:a14="http://schemas.microsoft.com/office/drawing/2010/main"/>
            </a:ext>
          </a:extLst>
        </a:blip>
        <a:srcRect/>
        <a:stretch/>
      </xdr:blipFill>
      <xdr:spPr bwMode="auto">
        <a:xfrm>
          <a:off x="80902969" y="212378924"/>
          <a:ext cx="2000250" cy="5643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224</xdr:row>
      <xdr:rowOff>1</xdr:rowOff>
    </xdr:from>
    <xdr:to>
      <xdr:col>49</xdr:col>
      <xdr:colOff>0</xdr:colOff>
      <xdr:row>225</xdr:row>
      <xdr:rowOff>1</xdr:rowOff>
    </xdr:to>
    <xdr:pic>
      <xdr:nvPicPr>
        <xdr:cNvPr id="347" name="Image 346">
          <a:extLst>
            <a:ext uri="{FF2B5EF4-FFF2-40B4-BE49-F238E27FC236}">
              <a16:creationId xmlns:a16="http://schemas.microsoft.com/office/drawing/2014/main" id="{00000000-0008-0000-0000-00005B010000}"/>
            </a:ext>
          </a:extLst>
        </xdr:cNvPr>
        <xdr:cNvPicPr preferRelativeResize="0">
          <a:picLocks noChangeArrowheads="1"/>
        </xdr:cNvPicPr>
      </xdr:nvPicPr>
      <xdr:blipFill rotWithShape="1">
        <a:blip xmlns:r="http://schemas.openxmlformats.org/officeDocument/2006/relationships" r:embed="rId194" cstate="email">
          <a:extLst>
            <a:ext uri="{28A0092B-C50C-407E-A947-70E740481C1C}">
              <a14:useLocalDpi xmlns:a14="http://schemas.microsoft.com/office/drawing/2010/main"/>
            </a:ext>
          </a:extLst>
        </a:blip>
        <a:srcRect/>
        <a:stretch/>
      </xdr:blipFill>
      <xdr:spPr bwMode="auto">
        <a:xfrm>
          <a:off x="80902969" y="213074251"/>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224</xdr:row>
      <xdr:rowOff>0</xdr:rowOff>
    </xdr:from>
    <xdr:to>
      <xdr:col>50</xdr:col>
      <xdr:colOff>0</xdr:colOff>
      <xdr:row>225</xdr:row>
      <xdr:rowOff>0</xdr:rowOff>
    </xdr:to>
    <xdr:pic>
      <xdr:nvPicPr>
        <xdr:cNvPr id="348" name="Image 347">
          <a:extLst>
            <a:ext uri="{FF2B5EF4-FFF2-40B4-BE49-F238E27FC236}">
              <a16:creationId xmlns:a16="http://schemas.microsoft.com/office/drawing/2014/main" id="{00000000-0008-0000-0000-00005C010000}"/>
            </a:ext>
          </a:extLst>
        </xdr:cNvPr>
        <xdr:cNvPicPr preferRelativeResize="0">
          <a:picLocks noChangeArrowheads="1"/>
        </xdr:cNvPicPr>
      </xdr:nvPicPr>
      <xdr:blipFill>
        <a:blip xmlns:r="http://schemas.openxmlformats.org/officeDocument/2006/relationships" r:embed="rId195" cstate="email">
          <a:extLst>
            <a:ext uri="{28A0092B-C50C-407E-A947-70E740481C1C}">
              <a14:useLocalDpi xmlns:a14="http://schemas.microsoft.com/office/drawing/2010/main"/>
            </a:ext>
          </a:extLst>
        </a:blip>
        <a:srcRect/>
        <a:stretch>
          <a:fillRect/>
        </a:stretch>
      </xdr:blipFill>
      <xdr:spPr bwMode="auto">
        <a:xfrm>
          <a:off x="82903219" y="213074250"/>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1</xdr:colOff>
      <xdr:row>224</xdr:row>
      <xdr:rowOff>0</xdr:rowOff>
    </xdr:from>
    <xdr:to>
      <xdr:col>51</xdr:col>
      <xdr:colOff>1</xdr:colOff>
      <xdr:row>225</xdr:row>
      <xdr:rowOff>0</xdr:rowOff>
    </xdr:to>
    <xdr:pic>
      <xdr:nvPicPr>
        <xdr:cNvPr id="349" name="Image 348">
          <a:extLst>
            <a:ext uri="{FF2B5EF4-FFF2-40B4-BE49-F238E27FC236}">
              <a16:creationId xmlns:a16="http://schemas.microsoft.com/office/drawing/2014/main" id="{00000000-0008-0000-0000-00005D010000}"/>
            </a:ext>
          </a:extLst>
        </xdr:cNvPr>
        <xdr:cNvPicPr preferRelativeResize="0">
          <a:picLocks noChangeArrowheads="1"/>
        </xdr:cNvPicPr>
      </xdr:nvPicPr>
      <xdr:blipFill rotWithShape="1">
        <a:blip xmlns:r="http://schemas.openxmlformats.org/officeDocument/2006/relationships" r:embed="rId196" cstate="email">
          <a:extLst>
            <a:ext uri="{28A0092B-C50C-407E-A947-70E740481C1C}">
              <a14:useLocalDpi xmlns:a14="http://schemas.microsoft.com/office/drawing/2010/main"/>
            </a:ext>
          </a:extLst>
        </a:blip>
        <a:srcRect/>
        <a:stretch/>
      </xdr:blipFill>
      <xdr:spPr bwMode="auto">
        <a:xfrm>
          <a:off x="84903470" y="213074250"/>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225</xdr:row>
      <xdr:rowOff>0</xdr:rowOff>
    </xdr:from>
    <xdr:to>
      <xdr:col>50</xdr:col>
      <xdr:colOff>0</xdr:colOff>
      <xdr:row>226</xdr:row>
      <xdr:rowOff>0</xdr:rowOff>
    </xdr:to>
    <xdr:pic>
      <xdr:nvPicPr>
        <xdr:cNvPr id="350" name="Image 349">
          <a:extLst>
            <a:ext uri="{FF2B5EF4-FFF2-40B4-BE49-F238E27FC236}">
              <a16:creationId xmlns:a16="http://schemas.microsoft.com/office/drawing/2014/main" id="{00000000-0008-0000-0000-00005E010000}"/>
            </a:ext>
          </a:extLst>
        </xdr:cNvPr>
        <xdr:cNvPicPr preferRelativeResize="0">
          <a:picLocks noChangeArrowheads="1"/>
        </xdr:cNvPicPr>
      </xdr:nvPicPr>
      <xdr:blipFill>
        <a:blip xmlns:r="http://schemas.openxmlformats.org/officeDocument/2006/relationships" r:embed="rId197" cstate="email">
          <a:extLst>
            <a:ext uri="{28A0092B-C50C-407E-A947-70E740481C1C}">
              <a14:useLocalDpi xmlns:a14="http://schemas.microsoft.com/office/drawing/2010/main"/>
            </a:ext>
          </a:extLst>
        </a:blip>
        <a:srcRect/>
        <a:stretch>
          <a:fillRect/>
        </a:stretch>
      </xdr:blipFill>
      <xdr:spPr bwMode="auto">
        <a:xfrm>
          <a:off x="82903219" y="213645750"/>
          <a:ext cx="200025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225</xdr:row>
      <xdr:rowOff>9524</xdr:rowOff>
    </xdr:from>
    <xdr:to>
      <xdr:col>49</xdr:col>
      <xdr:colOff>0</xdr:colOff>
      <xdr:row>225</xdr:row>
      <xdr:rowOff>1142999</xdr:rowOff>
    </xdr:to>
    <xdr:pic>
      <xdr:nvPicPr>
        <xdr:cNvPr id="351" name="Image 350">
          <a:extLst>
            <a:ext uri="{FF2B5EF4-FFF2-40B4-BE49-F238E27FC236}">
              <a16:creationId xmlns:a16="http://schemas.microsoft.com/office/drawing/2014/main" id="{00000000-0008-0000-0000-00005F010000}"/>
            </a:ext>
          </a:extLst>
        </xdr:cNvPr>
        <xdr:cNvPicPr preferRelativeResize="0">
          <a:picLocks noChangeArrowheads="1"/>
        </xdr:cNvPicPr>
      </xdr:nvPicPr>
      <xdr:blipFill>
        <a:blip xmlns:r="http://schemas.openxmlformats.org/officeDocument/2006/relationships" r:embed="rId198" cstate="email">
          <a:extLst>
            <a:ext uri="{28A0092B-C50C-407E-A947-70E740481C1C}">
              <a14:useLocalDpi xmlns:a14="http://schemas.microsoft.com/office/drawing/2010/main"/>
            </a:ext>
          </a:extLst>
        </a:blip>
        <a:srcRect/>
        <a:stretch>
          <a:fillRect/>
        </a:stretch>
      </xdr:blipFill>
      <xdr:spPr bwMode="auto">
        <a:xfrm>
          <a:off x="80902969" y="213655274"/>
          <a:ext cx="2000250" cy="1133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1</xdr:colOff>
      <xdr:row>225</xdr:row>
      <xdr:rowOff>0</xdr:rowOff>
    </xdr:from>
    <xdr:to>
      <xdr:col>51</xdr:col>
      <xdr:colOff>1</xdr:colOff>
      <xdr:row>226</xdr:row>
      <xdr:rowOff>0</xdr:rowOff>
    </xdr:to>
    <xdr:pic>
      <xdr:nvPicPr>
        <xdr:cNvPr id="352" name="Image 351">
          <a:extLst>
            <a:ext uri="{FF2B5EF4-FFF2-40B4-BE49-F238E27FC236}">
              <a16:creationId xmlns:a16="http://schemas.microsoft.com/office/drawing/2014/main" id="{00000000-0008-0000-0000-000060010000}"/>
            </a:ext>
          </a:extLst>
        </xdr:cNvPr>
        <xdr:cNvPicPr preferRelativeResize="0">
          <a:picLocks noChangeArrowheads="1"/>
        </xdr:cNvPicPr>
      </xdr:nvPicPr>
      <xdr:blipFill rotWithShape="1">
        <a:blip xmlns:r="http://schemas.openxmlformats.org/officeDocument/2006/relationships" r:embed="rId199" cstate="email">
          <a:extLst>
            <a:ext uri="{28A0092B-C50C-407E-A947-70E740481C1C}">
              <a14:useLocalDpi xmlns:a14="http://schemas.microsoft.com/office/drawing/2010/main"/>
            </a:ext>
          </a:extLst>
        </a:blip>
        <a:srcRect/>
        <a:stretch/>
      </xdr:blipFill>
      <xdr:spPr bwMode="auto">
        <a:xfrm>
          <a:off x="84903470" y="213645750"/>
          <a:ext cx="2000250"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223</xdr:row>
      <xdr:rowOff>0</xdr:rowOff>
    </xdr:from>
    <xdr:to>
      <xdr:col>50</xdr:col>
      <xdr:colOff>0</xdr:colOff>
      <xdr:row>224</xdr:row>
      <xdr:rowOff>0</xdr:rowOff>
    </xdr:to>
    <xdr:pic>
      <xdr:nvPicPr>
        <xdr:cNvPr id="377" name="Image 376">
          <a:extLst>
            <a:ext uri="{FF2B5EF4-FFF2-40B4-BE49-F238E27FC236}">
              <a16:creationId xmlns:a16="http://schemas.microsoft.com/office/drawing/2014/main" id="{00000000-0008-0000-0000-000079010000}"/>
            </a:ext>
          </a:extLst>
        </xdr:cNvPr>
        <xdr:cNvPicPr preferRelativeResize="0">
          <a:picLocks noChangeArrowheads="1"/>
        </xdr:cNvPicPr>
      </xdr:nvPicPr>
      <xdr:blipFill rotWithShape="1">
        <a:blip xmlns:r="http://schemas.openxmlformats.org/officeDocument/2006/relationships" r:embed="rId192" cstate="email">
          <a:extLst>
            <a:ext uri="{28A0092B-C50C-407E-A947-70E740481C1C}">
              <a14:useLocalDpi xmlns:a14="http://schemas.microsoft.com/office/drawing/2010/main"/>
            </a:ext>
          </a:extLst>
        </a:blip>
        <a:srcRect/>
        <a:stretch/>
      </xdr:blipFill>
      <xdr:spPr bwMode="auto">
        <a:xfrm>
          <a:off x="82903219" y="211990781"/>
          <a:ext cx="2000250" cy="12382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223</xdr:row>
      <xdr:rowOff>7143</xdr:rowOff>
    </xdr:from>
    <xdr:to>
      <xdr:col>49</xdr:col>
      <xdr:colOff>0</xdr:colOff>
      <xdr:row>224</xdr:row>
      <xdr:rowOff>1</xdr:rowOff>
    </xdr:to>
    <xdr:pic>
      <xdr:nvPicPr>
        <xdr:cNvPr id="378" name="Image 377">
          <a:extLst>
            <a:ext uri="{FF2B5EF4-FFF2-40B4-BE49-F238E27FC236}">
              <a16:creationId xmlns:a16="http://schemas.microsoft.com/office/drawing/2014/main" id="{00000000-0008-0000-0000-00007A010000}"/>
            </a:ext>
          </a:extLst>
        </xdr:cNvPr>
        <xdr:cNvPicPr preferRelativeResize="0">
          <a:picLocks noChangeArrowheads="1"/>
        </xdr:cNvPicPr>
      </xdr:nvPicPr>
      <xdr:blipFill rotWithShape="1">
        <a:blip xmlns:r="http://schemas.openxmlformats.org/officeDocument/2006/relationships" r:embed="rId193" cstate="email">
          <a:extLst>
            <a:ext uri="{28A0092B-C50C-407E-A947-70E740481C1C}">
              <a14:useLocalDpi xmlns:a14="http://schemas.microsoft.com/office/drawing/2010/main"/>
            </a:ext>
          </a:extLst>
        </a:blip>
        <a:srcRect/>
        <a:stretch/>
      </xdr:blipFill>
      <xdr:spPr bwMode="auto">
        <a:xfrm>
          <a:off x="80902969" y="10889456"/>
          <a:ext cx="2000250" cy="12311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220</xdr:row>
      <xdr:rowOff>1</xdr:rowOff>
    </xdr:from>
    <xdr:to>
      <xdr:col>49</xdr:col>
      <xdr:colOff>0</xdr:colOff>
      <xdr:row>221</xdr:row>
      <xdr:rowOff>1</xdr:rowOff>
    </xdr:to>
    <xdr:pic>
      <xdr:nvPicPr>
        <xdr:cNvPr id="382" name="Image 381">
          <a:extLst>
            <a:ext uri="{FF2B5EF4-FFF2-40B4-BE49-F238E27FC236}">
              <a16:creationId xmlns:a16="http://schemas.microsoft.com/office/drawing/2014/main" id="{00000000-0008-0000-0000-00007E010000}"/>
            </a:ext>
          </a:extLst>
        </xdr:cNvPr>
        <xdr:cNvPicPr preferRelativeResize="0">
          <a:picLocks noChangeArrowheads="1"/>
        </xdr:cNvPicPr>
      </xdr:nvPicPr>
      <xdr:blipFill>
        <a:blip xmlns:r="http://schemas.openxmlformats.org/officeDocument/2006/relationships" r:embed="rId200" cstate="email">
          <a:extLst>
            <a:ext uri="{28A0092B-C50C-407E-A947-70E740481C1C}">
              <a14:useLocalDpi xmlns:a14="http://schemas.microsoft.com/office/drawing/2010/main"/>
            </a:ext>
          </a:extLst>
        </a:blip>
        <a:srcRect/>
        <a:stretch>
          <a:fillRect/>
        </a:stretch>
      </xdr:blipFill>
      <xdr:spPr bwMode="auto">
        <a:xfrm>
          <a:off x="80902969" y="8596314"/>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220</xdr:row>
      <xdr:rowOff>0</xdr:rowOff>
    </xdr:from>
    <xdr:to>
      <xdr:col>50</xdr:col>
      <xdr:colOff>0</xdr:colOff>
      <xdr:row>221</xdr:row>
      <xdr:rowOff>0</xdr:rowOff>
    </xdr:to>
    <xdr:pic>
      <xdr:nvPicPr>
        <xdr:cNvPr id="383" name="Image 382">
          <a:extLst>
            <a:ext uri="{FF2B5EF4-FFF2-40B4-BE49-F238E27FC236}">
              <a16:creationId xmlns:a16="http://schemas.microsoft.com/office/drawing/2014/main" id="{00000000-0008-0000-0000-00007F010000}"/>
            </a:ext>
          </a:extLst>
        </xdr:cNvPr>
        <xdr:cNvPicPr preferRelativeResize="0">
          <a:picLocks noChangeArrowheads="1"/>
        </xdr:cNvPicPr>
      </xdr:nvPicPr>
      <xdr:blipFill>
        <a:blip xmlns:r="http://schemas.openxmlformats.org/officeDocument/2006/relationships" r:embed="rId201" cstate="email">
          <a:extLst>
            <a:ext uri="{28A0092B-C50C-407E-A947-70E740481C1C}">
              <a14:useLocalDpi xmlns:a14="http://schemas.microsoft.com/office/drawing/2010/main"/>
            </a:ext>
          </a:extLst>
        </a:blip>
        <a:srcRect/>
        <a:stretch>
          <a:fillRect/>
        </a:stretch>
      </xdr:blipFill>
      <xdr:spPr bwMode="auto">
        <a:xfrm>
          <a:off x="82903219" y="8596313"/>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0</xdr:colOff>
      <xdr:row>220</xdr:row>
      <xdr:rowOff>1</xdr:rowOff>
    </xdr:from>
    <xdr:to>
      <xdr:col>51</xdr:col>
      <xdr:colOff>0</xdr:colOff>
      <xdr:row>221</xdr:row>
      <xdr:rowOff>1</xdr:rowOff>
    </xdr:to>
    <xdr:pic>
      <xdr:nvPicPr>
        <xdr:cNvPr id="384" name="Image 383">
          <a:extLst>
            <a:ext uri="{FF2B5EF4-FFF2-40B4-BE49-F238E27FC236}">
              <a16:creationId xmlns:a16="http://schemas.microsoft.com/office/drawing/2014/main" id="{00000000-0008-0000-0000-000080010000}"/>
            </a:ext>
          </a:extLst>
        </xdr:cNvPr>
        <xdr:cNvPicPr preferRelativeResize="0">
          <a:picLocks noChangeArrowheads="1"/>
        </xdr:cNvPicPr>
      </xdr:nvPicPr>
      <xdr:blipFill rotWithShape="1">
        <a:blip xmlns:r="http://schemas.openxmlformats.org/officeDocument/2006/relationships" r:embed="rId202" cstate="email">
          <a:extLst>
            <a:ext uri="{28A0092B-C50C-407E-A947-70E740481C1C}">
              <a14:useLocalDpi xmlns:a14="http://schemas.microsoft.com/office/drawing/2010/main"/>
            </a:ext>
          </a:extLst>
        </a:blip>
        <a:srcRect/>
        <a:stretch/>
      </xdr:blipFill>
      <xdr:spPr bwMode="auto">
        <a:xfrm>
          <a:off x="84903469" y="8596314"/>
          <a:ext cx="2000250"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12</xdr:row>
      <xdr:rowOff>0</xdr:rowOff>
    </xdr:from>
    <xdr:to>
      <xdr:col>50</xdr:col>
      <xdr:colOff>0</xdr:colOff>
      <xdr:row>13</xdr:row>
      <xdr:rowOff>0</xdr:rowOff>
    </xdr:to>
    <xdr:pic>
      <xdr:nvPicPr>
        <xdr:cNvPr id="388" name="Image 387">
          <a:extLst>
            <a:ext uri="{FF2B5EF4-FFF2-40B4-BE49-F238E27FC236}">
              <a16:creationId xmlns:a16="http://schemas.microsoft.com/office/drawing/2014/main" id="{00000000-0008-0000-0000-000084010000}"/>
            </a:ext>
          </a:extLst>
        </xdr:cNvPr>
        <xdr:cNvPicPr preferRelativeResize="0">
          <a:picLocks noChangeArrowheads="1"/>
        </xdr:cNvPicPr>
      </xdr:nvPicPr>
      <xdr:blipFill rotWithShape="1">
        <a:blip xmlns:r="http://schemas.openxmlformats.org/officeDocument/2006/relationships" r:embed="rId203" cstate="email">
          <a:extLst>
            <a:ext uri="{28A0092B-C50C-407E-A947-70E740481C1C}">
              <a14:useLocalDpi xmlns:a14="http://schemas.microsoft.com/office/drawing/2010/main"/>
            </a:ext>
          </a:extLst>
        </a:blip>
        <a:srcRect/>
        <a:stretch/>
      </xdr:blipFill>
      <xdr:spPr bwMode="auto">
        <a:xfrm>
          <a:off x="82903219" y="8596313"/>
          <a:ext cx="2000250" cy="66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191</xdr:row>
      <xdr:rowOff>0</xdr:rowOff>
    </xdr:from>
    <xdr:to>
      <xdr:col>49</xdr:col>
      <xdr:colOff>0</xdr:colOff>
      <xdr:row>192</xdr:row>
      <xdr:rowOff>0</xdr:rowOff>
    </xdr:to>
    <xdr:pic>
      <xdr:nvPicPr>
        <xdr:cNvPr id="262" name="Picture 9" descr="IMG_20210215_153258_9">
          <a:extLst>
            <a:ext uri="{FF2B5EF4-FFF2-40B4-BE49-F238E27FC236}">
              <a16:creationId xmlns:a16="http://schemas.microsoft.com/office/drawing/2014/main" id="{00000000-0008-0000-0000-000006010000}"/>
            </a:ext>
          </a:extLst>
        </xdr:cNvPr>
        <xdr:cNvPicPr preferRelativeResize="0">
          <a:picLocks noChangeArrowheads="1"/>
        </xdr:cNvPicPr>
      </xdr:nvPicPr>
      <xdr:blipFill>
        <a:blip xmlns:r="http://schemas.openxmlformats.org/officeDocument/2006/relationships" r:embed="rId204" cstate="print"/>
        <a:srcRect/>
        <a:stretch>
          <a:fillRect/>
        </a:stretch>
      </xdr:blipFill>
      <xdr:spPr bwMode="auto">
        <a:xfrm>
          <a:off x="80902969" y="176914969"/>
          <a:ext cx="2000250" cy="1738312"/>
        </a:xfrm>
        <a:prstGeom prst="rect">
          <a:avLst/>
        </a:prstGeom>
        <a:noFill/>
        <a:ln w="9525" algn="in">
          <a:noFill/>
          <a:miter lim="800000"/>
          <a:headEnd/>
          <a:tailEnd/>
        </a:ln>
        <a:effectLst/>
      </xdr:spPr>
    </xdr:pic>
    <xdr:clientData/>
  </xdr:twoCellAnchor>
  <xdr:twoCellAnchor>
    <xdr:from>
      <xdr:col>49</xdr:col>
      <xdr:colOff>0</xdr:colOff>
      <xdr:row>191</xdr:row>
      <xdr:rowOff>0</xdr:rowOff>
    </xdr:from>
    <xdr:to>
      <xdr:col>50</xdr:col>
      <xdr:colOff>0</xdr:colOff>
      <xdr:row>192</xdr:row>
      <xdr:rowOff>0</xdr:rowOff>
    </xdr:to>
    <xdr:pic>
      <xdr:nvPicPr>
        <xdr:cNvPr id="273" name="Picture 12" descr="IMG_20210216_142754_0">
          <a:extLst>
            <a:ext uri="{FF2B5EF4-FFF2-40B4-BE49-F238E27FC236}">
              <a16:creationId xmlns:a16="http://schemas.microsoft.com/office/drawing/2014/main" id="{00000000-0008-0000-0000-000011010000}"/>
            </a:ext>
          </a:extLst>
        </xdr:cNvPr>
        <xdr:cNvPicPr preferRelativeResize="0">
          <a:picLocks noChangeArrowheads="1"/>
        </xdr:cNvPicPr>
      </xdr:nvPicPr>
      <xdr:blipFill>
        <a:blip xmlns:r="http://schemas.openxmlformats.org/officeDocument/2006/relationships" r:embed="rId205" cstate="print"/>
        <a:srcRect/>
        <a:stretch>
          <a:fillRect/>
        </a:stretch>
      </xdr:blipFill>
      <xdr:spPr bwMode="auto">
        <a:xfrm>
          <a:off x="82903219" y="176914969"/>
          <a:ext cx="2000250" cy="1738312"/>
        </a:xfrm>
        <a:prstGeom prst="rect">
          <a:avLst/>
        </a:prstGeom>
        <a:noFill/>
        <a:ln w="9525" algn="in">
          <a:noFill/>
          <a:miter lim="800000"/>
          <a:headEnd/>
          <a:tailEnd/>
        </a:ln>
        <a:effectLst/>
      </xdr:spPr>
    </xdr:pic>
    <xdr:clientData/>
  </xdr:twoCellAnchor>
  <xdr:twoCellAnchor>
    <xdr:from>
      <xdr:col>48</xdr:col>
      <xdr:colOff>0</xdr:colOff>
      <xdr:row>44</xdr:row>
      <xdr:rowOff>0</xdr:rowOff>
    </xdr:from>
    <xdr:to>
      <xdr:col>49</xdr:col>
      <xdr:colOff>0</xdr:colOff>
      <xdr:row>45</xdr:row>
      <xdr:rowOff>0</xdr:rowOff>
    </xdr:to>
    <xdr:pic>
      <xdr:nvPicPr>
        <xdr:cNvPr id="257" name="Image 256" descr="C:\Users\pc\Desktop\Nouveau dossier\SANY0875.JPG">
          <a:extLst>
            <a:ext uri="{FF2B5EF4-FFF2-40B4-BE49-F238E27FC236}">
              <a16:creationId xmlns:a16="http://schemas.microsoft.com/office/drawing/2014/main" id="{00000000-0008-0000-0000-000001010000}"/>
            </a:ext>
          </a:extLst>
        </xdr:cNvPr>
        <xdr:cNvPicPr preferRelativeResize="0"/>
      </xdr:nvPicPr>
      <xdr:blipFill>
        <a:blip xmlns:r="http://schemas.openxmlformats.org/officeDocument/2006/relationships" r:embed="rId206" cstate="email">
          <a:extLst>
            <a:ext uri="{28A0092B-C50C-407E-A947-70E740481C1C}">
              <a14:useLocalDpi xmlns:a14="http://schemas.microsoft.com/office/drawing/2010/main"/>
            </a:ext>
          </a:extLst>
        </a:blip>
        <a:srcRect/>
        <a:stretch>
          <a:fillRect/>
        </a:stretch>
      </xdr:blipFill>
      <xdr:spPr bwMode="auto">
        <a:xfrm>
          <a:off x="84343875" y="31584900"/>
          <a:ext cx="2047875" cy="3619500"/>
        </a:xfrm>
        <a:prstGeom prst="rect">
          <a:avLst/>
        </a:prstGeom>
        <a:noFill/>
        <a:ln>
          <a:noFill/>
        </a:ln>
      </xdr:spPr>
    </xdr:pic>
    <xdr:clientData/>
  </xdr:twoCellAnchor>
  <xdr:twoCellAnchor>
    <xdr:from>
      <xdr:col>49</xdr:col>
      <xdr:colOff>0</xdr:colOff>
      <xdr:row>44</xdr:row>
      <xdr:rowOff>0</xdr:rowOff>
    </xdr:from>
    <xdr:to>
      <xdr:col>50</xdr:col>
      <xdr:colOff>0</xdr:colOff>
      <xdr:row>45</xdr:row>
      <xdr:rowOff>0</xdr:rowOff>
    </xdr:to>
    <xdr:pic>
      <xdr:nvPicPr>
        <xdr:cNvPr id="277" name="Image 276" descr="C:\Users\pc\Desktop\Nouveau dossier\SANY0881.JPG">
          <a:extLst>
            <a:ext uri="{FF2B5EF4-FFF2-40B4-BE49-F238E27FC236}">
              <a16:creationId xmlns:a16="http://schemas.microsoft.com/office/drawing/2014/main" id="{00000000-0008-0000-0000-000015010000}"/>
            </a:ext>
          </a:extLst>
        </xdr:cNvPr>
        <xdr:cNvPicPr preferRelativeResize="0"/>
      </xdr:nvPicPr>
      <xdr:blipFill>
        <a:blip xmlns:r="http://schemas.openxmlformats.org/officeDocument/2006/relationships" r:embed="rId207" cstate="email">
          <a:extLst>
            <a:ext uri="{28A0092B-C50C-407E-A947-70E740481C1C}">
              <a14:useLocalDpi xmlns:a14="http://schemas.microsoft.com/office/drawing/2010/main"/>
            </a:ext>
          </a:extLst>
        </a:blip>
        <a:srcRect/>
        <a:stretch>
          <a:fillRect/>
        </a:stretch>
      </xdr:blipFill>
      <xdr:spPr bwMode="auto">
        <a:xfrm>
          <a:off x="86391750" y="31584900"/>
          <a:ext cx="2047875" cy="3619500"/>
        </a:xfrm>
        <a:prstGeom prst="rect">
          <a:avLst/>
        </a:prstGeom>
        <a:noFill/>
        <a:ln>
          <a:noFill/>
        </a:ln>
      </xdr:spPr>
    </xdr:pic>
    <xdr:clientData/>
  </xdr:twoCellAnchor>
  <xdr:twoCellAnchor>
    <xdr:from>
      <xdr:col>50</xdr:col>
      <xdr:colOff>0</xdr:colOff>
      <xdr:row>44</xdr:row>
      <xdr:rowOff>0</xdr:rowOff>
    </xdr:from>
    <xdr:to>
      <xdr:col>51</xdr:col>
      <xdr:colOff>0</xdr:colOff>
      <xdr:row>45</xdr:row>
      <xdr:rowOff>0</xdr:rowOff>
    </xdr:to>
    <xdr:pic>
      <xdr:nvPicPr>
        <xdr:cNvPr id="278" name="Image 277" descr="C:\Users\pc\Desktop\Nouveau dossier\SANY0883.JPG">
          <a:extLst>
            <a:ext uri="{FF2B5EF4-FFF2-40B4-BE49-F238E27FC236}">
              <a16:creationId xmlns:a16="http://schemas.microsoft.com/office/drawing/2014/main" id="{00000000-0008-0000-0000-000016010000}"/>
            </a:ext>
          </a:extLst>
        </xdr:cNvPr>
        <xdr:cNvPicPr/>
      </xdr:nvPicPr>
      <xdr:blipFill>
        <a:blip xmlns:r="http://schemas.openxmlformats.org/officeDocument/2006/relationships" r:embed="rId208" cstate="email">
          <a:extLst>
            <a:ext uri="{28A0092B-C50C-407E-A947-70E740481C1C}">
              <a14:useLocalDpi xmlns:a14="http://schemas.microsoft.com/office/drawing/2010/main"/>
            </a:ext>
          </a:extLst>
        </a:blip>
        <a:srcRect/>
        <a:stretch>
          <a:fillRect/>
        </a:stretch>
      </xdr:blipFill>
      <xdr:spPr bwMode="auto">
        <a:xfrm>
          <a:off x="88439625" y="31584900"/>
          <a:ext cx="2047875" cy="3619500"/>
        </a:xfrm>
        <a:prstGeom prst="rect">
          <a:avLst/>
        </a:prstGeom>
        <a:noFill/>
        <a:ln>
          <a:noFill/>
        </a:ln>
      </xdr:spPr>
    </xdr:pic>
    <xdr:clientData/>
  </xdr:twoCellAnchor>
  <xdr:twoCellAnchor>
    <xdr:from>
      <xdr:col>51</xdr:col>
      <xdr:colOff>0</xdr:colOff>
      <xdr:row>44</xdr:row>
      <xdr:rowOff>0</xdr:rowOff>
    </xdr:from>
    <xdr:to>
      <xdr:col>52</xdr:col>
      <xdr:colOff>0</xdr:colOff>
      <xdr:row>45</xdr:row>
      <xdr:rowOff>0</xdr:rowOff>
    </xdr:to>
    <xdr:pic>
      <xdr:nvPicPr>
        <xdr:cNvPr id="279" name="Image 278" descr="C:\Users\pc\Desktop\Nouveau dossier\SANY0891.JPG">
          <a:extLst>
            <a:ext uri="{FF2B5EF4-FFF2-40B4-BE49-F238E27FC236}">
              <a16:creationId xmlns:a16="http://schemas.microsoft.com/office/drawing/2014/main" id="{00000000-0008-0000-0000-000017010000}"/>
            </a:ext>
          </a:extLst>
        </xdr:cNvPr>
        <xdr:cNvPicPr/>
      </xdr:nvPicPr>
      <xdr:blipFill>
        <a:blip xmlns:r="http://schemas.openxmlformats.org/officeDocument/2006/relationships" r:embed="rId209" cstate="email">
          <a:extLst>
            <a:ext uri="{28A0092B-C50C-407E-A947-70E740481C1C}">
              <a14:useLocalDpi xmlns:a14="http://schemas.microsoft.com/office/drawing/2010/main"/>
            </a:ext>
          </a:extLst>
        </a:blip>
        <a:srcRect/>
        <a:stretch>
          <a:fillRect/>
        </a:stretch>
      </xdr:blipFill>
      <xdr:spPr bwMode="auto">
        <a:xfrm>
          <a:off x="90487500" y="31584900"/>
          <a:ext cx="2047875" cy="3619500"/>
        </a:xfrm>
        <a:prstGeom prst="rect">
          <a:avLst/>
        </a:prstGeom>
        <a:noFill/>
        <a:ln>
          <a:noFill/>
        </a:ln>
      </xdr:spPr>
    </xdr:pic>
    <xdr:clientData/>
  </xdr:twoCellAnchor>
  <xdr:twoCellAnchor>
    <xdr:from>
      <xdr:col>48</xdr:col>
      <xdr:colOff>0</xdr:colOff>
      <xdr:row>45</xdr:row>
      <xdr:rowOff>0</xdr:rowOff>
    </xdr:from>
    <xdr:to>
      <xdr:col>49</xdr:col>
      <xdr:colOff>0</xdr:colOff>
      <xdr:row>46</xdr:row>
      <xdr:rowOff>0</xdr:rowOff>
    </xdr:to>
    <xdr:pic>
      <xdr:nvPicPr>
        <xdr:cNvPr id="282" name="Image 281">
          <a:extLst>
            <a:ext uri="{FF2B5EF4-FFF2-40B4-BE49-F238E27FC236}">
              <a16:creationId xmlns:a16="http://schemas.microsoft.com/office/drawing/2014/main" id="{00000000-0008-0000-0000-00001A010000}"/>
            </a:ext>
          </a:extLst>
        </xdr:cNvPr>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84343875" y="35204400"/>
          <a:ext cx="2047875" cy="2667000"/>
        </a:xfrm>
        <a:prstGeom prst="rect">
          <a:avLst/>
        </a:prstGeom>
      </xdr:spPr>
    </xdr:pic>
    <xdr:clientData/>
  </xdr:twoCellAnchor>
  <xdr:twoCellAnchor>
    <xdr:from>
      <xdr:col>49</xdr:col>
      <xdr:colOff>0</xdr:colOff>
      <xdr:row>45</xdr:row>
      <xdr:rowOff>0</xdr:rowOff>
    </xdr:from>
    <xdr:to>
      <xdr:col>50</xdr:col>
      <xdr:colOff>0</xdr:colOff>
      <xdr:row>46</xdr:row>
      <xdr:rowOff>0</xdr:rowOff>
    </xdr:to>
    <xdr:pic>
      <xdr:nvPicPr>
        <xdr:cNvPr id="283" name="Image 282">
          <a:extLst>
            <a:ext uri="{FF2B5EF4-FFF2-40B4-BE49-F238E27FC236}">
              <a16:creationId xmlns:a16="http://schemas.microsoft.com/office/drawing/2014/main" id="{00000000-0008-0000-0000-00001B010000}"/>
            </a:ext>
          </a:extLst>
        </xdr:cNvPr>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86391750" y="35204400"/>
          <a:ext cx="2047875" cy="2667000"/>
        </a:xfrm>
        <a:prstGeom prst="rect">
          <a:avLst/>
        </a:prstGeom>
      </xdr:spPr>
    </xdr:pic>
    <xdr:clientData/>
  </xdr:twoCellAnchor>
  <xdr:twoCellAnchor>
    <xdr:from>
      <xdr:col>50</xdr:col>
      <xdr:colOff>0</xdr:colOff>
      <xdr:row>45</xdr:row>
      <xdr:rowOff>0</xdr:rowOff>
    </xdr:from>
    <xdr:to>
      <xdr:col>51</xdr:col>
      <xdr:colOff>0</xdr:colOff>
      <xdr:row>46</xdr:row>
      <xdr:rowOff>0</xdr:rowOff>
    </xdr:to>
    <xdr:pic>
      <xdr:nvPicPr>
        <xdr:cNvPr id="284" name="Image 283">
          <a:extLst>
            <a:ext uri="{FF2B5EF4-FFF2-40B4-BE49-F238E27FC236}">
              <a16:creationId xmlns:a16="http://schemas.microsoft.com/office/drawing/2014/main" id="{00000000-0008-0000-0000-00001C010000}"/>
            </a:ext>
          </a:extLst>
        </xdr:cNvPr>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88439625" y="35204400"/>
          <a:ext cx="2047875" cy="2667000"/>
        </a:xfrm>
        <a:prstGeom prst="rect">
          <a:avLst/>
        </a:prstGeom>
      </xdr:spPr>
    </xdr:pic>
    <xdr:clientData/>
  </xdr:twoCellAnchor>
  <xdr:twoCellAnchor>
    <xdr:from>
      <xdr:col>51</xdr:col>
      <xdr:colOff>0</xdr:colOff>
      <xdr:row>45</xdr:row>
      <xdr:rowOff>0</xdr:rowOff>
    </xdr:from>
    <xdr:to>
      <xdr:col>52</xdr:col>
      <xdr:colOff>0</xdr:colOff>
      <xdr:row>46</xdr:row>
      <xdr:rowOff>0</xdr:rowOff>
    </xdr:to>
    <xdr:pic>
      <xdr:nvPicPr>
        <xdr:cNvPr id="285" name="Image 284">
          <a:extLst>
            <a:ext uri="{FF2B5EF4-FFF2-40B4-BE49-F238E27FC236}">
              <a16:creationId xmlns:a16="http://schemas.microsoft.com/office/drawing/2014/main" id="{00000000-0008-0000-0000-00001D010000}"/>
            </a:ext>
          </a:extLst>
        </xdr:cNvPr>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0487500" y="35204400"/>
          <a:ext cx="2047875" cy="2667000"/>
        </a:xfrm>
        <a:prstGeom prst="rect">
          <a:avLst/>
        </a:prstGeom>
      </xdr:spPr>
    </xdr:pic>
    <xdr:clientData/>
  </xdr:twoCellAnchor>
  <xdr:twoCellAnchor>
    <xdr:from>
      <xdr:col>48</xdr:col>
      <xdr:colOff>0</xdr:colOff>
      <xdr:row>40</xdr:row>
      <xdr:rowOff>1</xdr:rowOff>
    </xdr:from>
    <xdr:to>
      <xdr:col>49</xdr:col>
      <xdr:colOff>0</xdr:colOff>
      <xdr:row>41</xdr:row>
      <xdr:rowOff>1</xdr:rowOff>
    </xdr:to>
    <xdr:pic>
      <xdr:nvPicPr>
        <xdr:cNvPr id="288" name="Image 287">
          <a:extLst>
            <a:ext uri="{FF2B5EF4-FFF2-40B4-BE49-F238E27FC236}">
              <a16:creationId xmlns:a16="http://schemas.microsoft.com/office/drawing/2014/main" id="{00000000-0008-0000-0000-000020010000}"/>
            </a:ext>
          </a:extLst>
        </xdr:cNvPr>
        <xdr:cNvPicPr>
          <a:picLocks noChangeAspect="1" noChangeArrowheads="1"/>
        </xdr:cNvPicPr>
      </xdr:nvPicPr>
      <xdr:blipFill>
        <a:blip xmlns:r="http://schemas.openxmlformats.org/officeDocument/2006/relationships" r:embed="rId214">
          <a:extLst>
            <a:ext uri="{28A0092B-C50C-407E-A947-70E740481C1C}">
              <a14:useLocalDpi xmlns:a14="http://schemas.microsoft.com/office/drawing/2010/main" val="0"/>
            </a:ext>
          </a:extLst>
        </a:blip>
        <a:srcRect/>
        <a:stretch>
          <a:fillRect/>
        </a:stretch>
      </xdr:blipFill>
      <xdr:spPr bwMode="auto">
        <a:xfrm>
          <a:off x="84343875" y="26822401"/>
          <a:ext cx="2047875"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10</xdr:row>
      <xdr:rowOff>1</xdr:rowOff>
    </xdr:from>
    <xdr:to>
      <xdr:col>49</xdr:col>
      <xdr:colOff>0</xdr:colOff>
      <xdr:row>11</xdr:row>
      <xdr:rowOff>1</xdr:rowOff>
    </xdr:to>
    <xdr:pic>
      <xdr:nvPicPr>
        <xdr:cNvPr id="289" name="Image 288">
          <a:extLst>
            <a:ext uri="{FF2B5EF4-FFF2-40B4-BE49-F238E27FC236}">
              <a16:creationId xmlns:a16="http://schemas.microsoft.com/office/drawing/2014/main" id="{00000000-0008-0000-0000-000021010000}"/>
            </a:ext>
          </a:extLst>
        </xdr:cNvPr>
        <xdr:cNvPicPr preferRelativeResize="0">
          <a:picLocks noChangeArrowheads="1"/>
        </xdr:cNvPicPr>
      </xdr:nvPicPr>
      <xdr:blipFill>
        <a:blip xmlns:r="http://schemas.openxmlformats.org/officeDocument/2006/relationships" r:embed="rId215">
          <a:extLst>
            <a:ext uri="{28A0092B-C50C-407E-A947-70E740481C1C}">
              <a14:useLocalDpi xmlns:a14="http://schemas.microsoft.com/office/drawing/2010/main" val="0"/>
            </a:ext>
          </a:extLst>
        </a:blip>
        <a:srcRect/>
        <a:stretch>
          <a:fillRect/>
        </a:stretch>
      </xdr:blipFill>
      <xdr:spPr bwMode="auto">
        <a:xfrm>
          <a:off x="84343875" y="8763001"/>
          <a:ext cx="2047875"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11</xdr:row>
      <xdr:rowOff>0</xdr:rowOff>
    </xdr:from>
    <xdr:to>
      <xdr:col>49</xdr:col>
      <xdr:colOff>0</xdr:colOff>
      <xdr:row>12</xdr:row>
      <xdr:rowOff>0</xdr:rowOff>
    </xdr:to>
    <xdr:pic>
      <xdr:nvPicPr>
        <xdr:cNvPr id="290" name="Image 289">
          <a:extLst>
            <a:ext uri="{FF2B5EF4-FFF2-40B4-BE49-F238E27FC236}">
              <a16:creationId xmlns:a16="http://schemas.microsoft.com/office/drawing/2014/main" id="{00000000-0008-0000-0000-000022010000}"/>
            </a:ext>
          </a:extLst>
        </xdr:cNvPr>
        <xdr:cNvPicPr preferRelativeResize="0">
          <a:picLocks noChangeArrowheads="1"/>
        </xdr:cNvPicPr>
      </xdr:nvPicPr>
      <xdr:blipFill>
        <a:blip xmlns:r="http://schemas.openxmlformats.org/officeDocument/2006/relationships" r:embed="rId216">
          <a:extLst>
            <a:ext uri="{28A0092B-C50C-407E-A947-70E740481C1C}">
              <a14:useLocalDpi xmlns:a14="http://schemas.microsoft.com/office/drawing/2010/main" val="0"/>
            </a:ext>
          </a:extLst>
        </a:blip>
        <a:srcRect/>
        <a:stretch>
          <a:fillRect/>
        </a:stretch>
      </xdr:blipFill>
      <xdr:spPr bwMode="auto">
        <a:xfrm>
          <a:off x="84343875" y="9667875"/>
          <a:ext cx="2047875" cy="876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12</xdr:row>
      <xdr:rowOff>0</xdr:rowOff>
    </xdr:from>
    <xdr:to>
      <xdr:col>49</xdr:col>
      <xdr:colOff>0</xdr:colOff>
      <xdr:row>13</xdr:row>
      <xdr:rowOff>0</xdr:rowOff>
    </xdr:to>
    <xdr:pic>
      <xdr:nvPicPr>
        <xdr:cNvPr id="291" name="Image 290">
          <a:extLst>
            <a:ext uri="{FF2B5EF4-FFF2-40B4-BE49-F238E27FC236}">
              <a16:creationId xmlns:a16="http://schemas.microsoft.com/office/drawing/2014/main" id="{00000000-0008-0000-0000-000023010000}"/>
            </a:ext>
          </a:extLst>
        </xdr:cNvPr>
        <xdr:cNvPicPr preferRelativeResize="0">
          <a:picLocks noChangeArrowheads="1"/>
        </xdr:cNvPicPr>
      </xdr:nvPicPr>
      <xdr:blipFill>
        <a:blip xmlns:r="http://schemas.openxmlformats.org/officeDocument/2006/relationships" r:embed="rId217">
          <a:extLst>
            <a:ext uri="{28A0092B-C50C-407E-A947-70E740481C1C}">
              <a14:useLocalDpi xmlns:a14="http://schemas.microsoft.com/office/drawing/2010/main" val="0"/>
            </a:ext>
          </a:extLst>
        </a:blip>
        <a:srcRect/>
        <a:stretch>
          <a:fillRect/>
        </a:stretch>
      </xdr:blipFill>
      <xdr:spPr bwMode="auto">
        <a:xfrm>
          <a:off x="84343875" y="10544175"/>
          <a:ext cx="2047875" cy="66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38</xdr:row>
      <xdr:rowOff>0</xdr:rowOff>
    </xdr:from>
    <xdr:to>
      <xdr:col>49</xdr:col>
      <xdr:colOff>0</xdr:colOff>
      <xdr:row>39</xdr:row>
      <xdr:rowOff>0</xdr:rowOff>
    </xdr:to>
    <xdr:pic>
      <xdr:nvPicPr>
        <xdr:cNvPr id="292" name="Image 291">
          <a:extLst>
            <a:ext uri="{FF2B5EF4-FFF2-40B4-BE49-F238E27FC236}">
              <a16:creationId xmlns:a16="http://schemas.microsoft.com/office/drawing/2014/main" id="{00000000-0008-0000-0000-000024010000}"/>
            </a:ext>
          </a:extLst>
        </xdr:cNvPr>
        <xdr:cNvPicPr preferRelativeResize="0">
          <a:picLocks noChangeArrowheads="1"/>
        </xdr:cNvPicPr>
      </xdr:nvPicPr>
      <xdr:blipFill>
        <a:blip xmlns:r="http://schemas.openxmlformats.org/officeDocument/2006/relationships" r:embed="rId218">
          <a:extLst>
            <a:ext uri="{28A0092B-C50C-407E-A947-70E740481C1C}">
              <a14:useLocalDpi xmlns:a14="http://schemas.microsoft.com/office/drawing/2010/main" val="0"/>
            </a:ext>
          </a:extLst>
        </a:blip>
        <a:srcRect/>
        <a:stretch>
          <a:fillRect/>
        </a:stretch>
      </xdr:blipFill>
      <xdr:spPr bwMode="auto">
        <a:xfrm>
          <a:off x="84343875" y="26584275"/>
          <a:ext cx="2047875"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238</xdr:row>
      <xdr:rowOff>0</xdr:rowOff>
    </xdr:from>
    <xdr:to>
      <xdr:col>49</xdr:col>
      <xdr:colOff>0</xdr:colOff>
      <xdr:row>239</xdr:row>
      <xdr:rowOff>0</xdr:rowOff>
    </xdr:to>
    <xdr:pic>
      <xdr:nvPicPr>
        <xdr:cNvPr id="295" name="Image 294">
          <a:extLst>
            <a:ext uri="{FF2B5EF4-FFF2-40B4-BE49-F238E27FC236}">
              <a16:creationId xmlns:a16="http://schemas.microsoft.com/office/drawing/2014/main" id="{00000000-0008-0000-0000-000027010000}"/>
            </a:ext>
          </a:extLst>
        </xdr:cNvPr>
        <xdr:cNvPicPr preferRelativeResize="0">
          <a:picLocks noChangeArrowheads="1"/>
        </xdr:cNvPicPr>
      </xdr:nvPicPr>
      <xdr:blipFill>
        <a:blip xmlns:r="http://schemas.openxmlformats.org/officeDocument/2006/relationships" r:embed="rId219">
          <a:extLst>
            <a:ext uri="{28A0092B-C50C-407E-A947-70E740481C1C}">
              <a14:useLocalDpi xmlns:a14="http://schemas.microsoft.com/office/drawing/2010/main" val="0"/>
            </a:ext>
          </a:extLst>
        </a:blip>
        <a:srcRect/>
        <a:stretch>
          <a:fillRect/>
        </a:stretch>
      </xdr:blipFill>
      <xdr:spPr bwMode="auto">
        <a:xfrm>
          <a:off x="84343875" y="197310375"/>
          <a:ext cx="2047875"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237</xdr:row>
      <xdr:rowOff>1</xdr:rowOff>
    </xdr:from>
    <xdr:to>
      <xdr:col>49</xdr:col>
      <xdr:colOff>0</xdr:colOff>
      <xdr:row>238</xdr:row>
      <xdr:rowOff>1</xdr:rowOff>
    </xdr:to>
    <xdr:pic>
      <xdr:nvPicPr>
        <xdr:cNvPr id="296" name="Image 295">
          <a:extLst>
            <a:ext uri="{FF2B5EF4-FFF2-40B4-BE49-F238E27FC236}">
              <a16:creationId xmlns:a16="http://schemas.microsoft.com/office/drawing/2014/main" id="{00000000-0008-0000-0000-000028010000}"/>
            </a:ext>
          </a:extLst>
        </xdr:cNvPr>
        <xdr:cNvPicPr preferRelativeResize="0">
          <a:picLocks noChangeArrowheads="1"/>
        </xdr:cNvPicPr>
      </xdr:nvPicPr>
      <xdr:blipFill>
        <a:blip xmlns:r="http://schemas.openxmlformats.org/officeDocument/2006/relationships" r:embed="rId220">
          <a:extLst>
            <a:ext uri="{28A0092B-C50C-407E-A947-70E740481C1C}">
              <a14:useLocalDpi xmlns:a14="http://schemas.microsoft.com/office/drawing/2010/main" val="0"/>
            </a:ext>
          </a:extLst>
        </a:blip>
        <a:srcRect/>
        <a:stretch>
          <a:fillRect/>
        </a:stretch>
      </xdr:blipFill>
      <xdr:spPr bwMode="auto">
        <a:xfrm>
          <a:off x="84343875" y="196929376"/>
          <a:ext cx="2047875" cy="38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2047873</xdr:colOff>
      <xdr:row>218</xdr:row>
      <xdr:rowOff>2</xdr:rowOff>
    </xdr:from>
    <xdr:to>
      <xdr:col>49</xdr:col>
      <xdr:colOff>2047874</xdr:colOff>
      <xdr:row>219</xdr:row>
      <xdr:rowOff>2</xdr:rowOff>
    </xdr:to>
    <xdr:pic>
      <xdr:nvPicPr>
        <xdr:cNvPr id="297" name="Image 296" descr="C:\Users\User\AppData\Local\Microsoft\Windows\INetCache\Content.Word\IMG_20210201_171149.jpg">
          <a:extLst>
            <a:ext uri="{FF2B5EF4-FFF2-40B4-BE49-F238E27FC236}">
              <a16:creationId xmlns:a16="http://schemas.microsoft.com/office/drawing/2014/main" id="{00000000-0008-0000-0000-000029010000}"/>
            </a:ext>
          </a:extLst>
        </xdr:cNvPr>
        <xdr:cNvPicPr preferRelativeResize="0"/>
      </xdr:nvPicPr>
      <xdr:blipFill>
        <a:blip xmlns:r="http://schemas.openxmlformats.org/officeDocument/2006/relationships" r:embed="rId221" cstate="email">
          <a:extLst>
            <a:ext uri="{28A0092B-C50C-407E-A947-70E740481C1C}">
              <a14:useLocalDpi xmlns:a14="http://schemas.microsoft.com/office/drawing/2010/main"/>
            </a:ext>
          </a:extLst>
        </a:blip>
        <a:stretch>
          <a:fillRect/>
        </a:stretch>
      </xdr:blipFill>
      <xdr:spPr bwMode="auto">
        <a:xfrm rot="5400000">
          <a:off x="87034686" y="184570689"/>
          <a:ext cx="762000" cy="2047876"/>
        </a:xfrm>
        <a:prstGeom prst="rect">
          <a:avLst/>
        </a:prstGeom>
        <a:noFill/>
        <a:ln>
          <a:noFill/>
        </a:ln>
      </xdr:spPr>
    </xdr:pic>
    <xdr:clientData/>
  </xdr:twoCellAnchor>
  <xdr:twoCellAnchor>
    <xdr:from>
      <xdr:col>48</xdr:col>
      <xdr:colOff>0</xdr:colOff>
      <xdr:row>29</xdr:row>
      <xdr:rowOff>1</xdr:rowOff>
    </xdr:from>
    <xdr:to>
      <xdr:col>49</xdr:col>
      <xdr:colOff>0</xdr:colOff>
      <xdr:row>30</xdr:row>
      <xdr:rowOff>1</xdr:rowOff>
    </xdr:to>
    <xdr:pic>
      <xdr:nvPicPr>
        <xdr:cNvPr id="306" name="Image 305">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84343875" y="25060276"/>
          <a:ext cx="2047875" cy="762000"/>
        </a:xfrm>
        <a:prstGeom prst="rect">
          <a:avLst/>
        </a:prstGeom>
      </xdr:spPr>
    </xdr:pic>
    <xdr:clientData/>
  </xdr:twoCellAnchor>
  <xdr:twoCellAnchor>
    <xdr:from>
      <xdr:col>48</xdr:col>
      <xdr:colOff>0</xdr:colOff>
      <xdr:row>30</xdr:row>
      <xdr:rowOff>1</xdr:rowOff>
    </xdr:from>
    <xdr:to>
      <xdr:col>48</xdr:col>
      <xdr:colOff>2047874</xdr:colOff>
      <xdr:row>31</xdr:row>
      <xdr:rowOff>1</xdr:rowOff>
    </xdr:to>
    <xdr:pic>
      <xdr:nvPicPr>
        <xdr:cNvPr id="307" name="Image 306">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85010625" y="20126326"/>
          <a:ext cx="2047874" cy="647700"/>
        </a:xfrm>
        <a:prstGeom prst="rect">
          <a:avLst/>
        </a:prstGeom>
      </xdr:spPr>
    </xdr:pic>
    <xdr:clientData/>
  </xdr:twoCellAnchor>
  <xdr:twoCellAnchor>
    <xdr:from>
      <xdr:col>48</xdr:col>
      <xdr:colOff>0</xdr:colOff>
      <xdr:row>31</xdr:row>
      <xdr:rowOff>0</xdr:rowOff>
    </xdr:from>
    <xdr:to>
      <xdr:col>49</xdr:col>
      <xdr:colOff>0</xdr:colOff>
      <xdr:row>31</xdr:row>
      <xdr:rowOff>952499</xdr:rowOff>
    </xdr:to>
    <xdr:pic>
      <xdr:nvPicPr>
        <xdr:cNvPr id="308" name="Image 307">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84343875" y="26584275"/>
          <a:ext cx="2047875" cy="952499"/>
        </a:xfrm>
        <a:prstGeom prst="rect">
          <a:avLst/>
        </a:prstGeom>
      </xdr:spPr>
    </xdr:pic>
    <xdr:clientData/>
  </xdr:twoCellAnchor>
  <xdr:twoCellAnchor>
    <xdr:from>
      <xdr:col>48</xdr:col>
      <xdr:colOff>0</xdr:colOff>
      <xdr:row>32</xdr:row>
      <xdr:rowOff>0</xdr:rowOff>
    </xdr:from>
    <xdr:to>
      <xdr:col>48</xdr:col>
      <xdr:colOff>2047874</xdr:colOff>
      <xdr:row>32</xdr:row>
      <xdr:rowOff>643213</xdr:rowOff>
    </xdr:to>
    <xdr:pic>
      <xdr:nvPicPr>
        <xdr:cNvPr id="309" name="Image 308">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85010625" y="21583650"/>
          <a:ext cx="2047874" cy="643213"/>
        </a:xfrm>
        <a:prstGeom prst="rect">
          <a:avLst/>
        </a:prstGeom>
      </xdr:spPr>
    </xdr:pic>
    <xdr:clientData/>
  </xdr:twoCellAnchor>
  <xdr:twoCellAnchor>
    <xdr:from>
      <xdr:col>48</xdr:col>
      <xdr:colOff>0</xdr:colOff>
      <xdr:row>33</xdr:row>
      <xdr:rowOff>0</xdr:rowOff>
    </xdr:from>
    <xdr:to>
      <xdr:col>49</xdr:col>
      <xdr:colOff>0</xdr:colOff>
      <xdr:row>34</xdr:row>
      <xdr:rowOff>0</xdr:rowOff>
    </xdr:to>
    <xdr:pic>
      <xdr:nvPicPr>
        <xdr:cNvPr id="310" name="Image 309">
          <a:extLst>
            <a:ext uri="{FF2B5EF4-FFF2-40B4-BE49-F238E27FC236}">
              <a16:creationId xmlns:a16="http://schemas.microsoft.com/office/drawing/2014/main" id="{00000000-0008-0000-0000-000036010000}"/>
            </a:ext>
          </a:extLst>
        </xdr:cNvPr>
        <xdr:cNvPicPr>
          <a:picLocks noChangeAspect="1"/>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84343875" y="28298775"/>
          <a:ext cx="2047875" cy="762000"/>
        </a:xfrm>
        <a:prstGeom prst="rect">
          <a:avLst/>
        </a:prstGeom>
      </xdr:spPr>
    </xdr:pic>
    <xdr:clientData/>
  </xdr:twoCellAnchor>
  <xdr:twoCellAnchor>
    <xdr:from>
      <xdr:col>48</xdr:col>
      <xdr:colOff>0</xdr:colOff>
      <xdr:row>34</xdr:row>
      <xdr:rowOff>0</xdr:rowOff>
    </xdr:from>
    <xdr:to>
      <xdr:col>48</xdr:col>
      <xdr:colOff>2047874</xdr:colOff>
      <xdr:row>35</xdr:row>
      <xdr:rowOff>0</xdr:rowOff>
    </xdr:to>
    <xdr:pic>
      <xdr:nvPicPr>
        <xdr:cNvPr id="311" name="Image 310">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85010625" y="22879050"/>
          <a:ext cx="2047874" cy="647700"/>
        </a:xfrm>
        <a:prstGeom prst="rect">
          <a:avLst/>
        </a:prstGeom>
      </xdr:spPr>
    </xdr:pic>
    <xdr:clientData/>
  </xdr:twoCellAnchor>
  <xdr:twoCellAnchor>
    <xdr:from>
      <xdr:col>48</xdr:col>
      <xdr:colOff>0</xdr:colOff>
      <xdr:row>35</xdr:row>
      <xdr:rowOff>0</xdr:rowOff>
    </xdr:from>
    <xdr:to>
      <xdr:col>49</xdr:col>
      <xdr:colOff>0</xdr:colOff>
      <xdr:row>36</xdr:row>
      <xdr:rowOff>0</xdr:rowOff>
    </xdr:to>
    <xdr:pic>
      <xdr:nvPicPr>
        <xdr:cNvPr id="312" name="Image 311">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84343875" y="29822775"/>
          <a:ext cx="2047875" cy="571500"/>
        </a:xfrm>
        <a:prstGeom prst="rect">
          <a:avLst/>
        </a:prstGeom>
      </xdr:spPr>
    </xdr:pic>
    <xdr:clientData/>
  </xdr:twoCellAnchor>
  <xdr:twoCellAnchor>
    <xdr:from>
      <xdr:col>48</xdr:col>
      <xdr:colOff>0</xdr:colOff>
      <xdr:row>36</xdr:row>
      <xdr:rowOff>0</xdr:rowOff>
    </xdr:from>
    <xdr:to>
      <xdr:col>49</xdr:col>
      <xdr:colOff>0</xdr:colOff>
      <xdr:row>37</xdr:row>
      <xdr:rowOff>0</xdr:rowOff>
    </xdr:to>
    <xdr:pic>
      <xdr:nvPicPr>
        <xdr:cNvPr id="313" name="Image 312">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84343875" y="30394275"/>
          <a:ext cx="2047875" cy="571500"/>
        </a:xfrm>
        <a:prstGeom prst="rect">
          <a:avLst/>
        </a:prstGeom>
      </xdr:spPr>
    </xdr:pic>
    <xdr:clientData/>
  </xdr:twoCellAnchor>
  <xdr:twoCellAnchor>
    <xdr:from>
      <xdr:col>48</xdr:col>
      <xdr:colOff>0</xdr:colOff>
      <xdr:row>178</xdr:row>
      <xdr:rowOff>0</xdr:rowOff>
    </xdr:from>
    <xdr:to>
      <xdr:col>49</xdr:col>
      <xdr:colOff>0</xdr:colOff>
      <xdr:row>179</xdr:row>
      <xdr:rowOff>0</xdr:rowOff>
    </xdr:to>
    <xdr:pic>
      <xdr:nvPicPr>
        <xdr:cNvPr id="317" name="Image 316">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84343875" y="144627600"/>
          <a:ext cx="2047875" cy="485775"/>
        </a:xfrm>
        <a:prstGeom prst="rect">
          <a:avLst/>
        </a:prstGeom>
      </xdr:spPr>
    </xdr:pic>
    <xdr:clientData/>
  </xdr:twoCellAnchor>
  <xdr:twoCellAnchor>
    <xdr:from>
      <xdr:col>48</xdr:col>
      <xdr:colOff>0</xdr:colOff>
      <xdr:row>178</xdr:row>
      <xdr:rowOff>485774</xdr:rowOff>
    </xdr:from>
    <xdr:to>
      <xdr:col>48</xdr:col>
      <xdr:colOff>2047874</xdr:colOff>
      <xdr:row>179</xdr:row>
      <xdr:rowOff>485774</xdr:rowOff>
    </xdr:to>
    <xdr:pic>
      <xdr:nvPicPr>
        <xdr:cNvPr id="318" name="Image 317">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85010625" y="121262774"/>
          <a:ext cx="2047874" cy="485775"/>
        </a:xfrm>
        <a:prstGeom prst="rect">
          <a:avLst/>
        </a:prstGeom>
      </xdr:spPr>
    </xdr:pic>
    <xdr:clientData/>
  </xdr:twoCellAnchor>
  <xdr:twoCellAnchor>
    <xdr:from>
      <xdr:col>48</xdr:col>
      <xdr:colOff>0</xdr:colOff>
      <xdr:row>241</xdr:row>
      <xdr:rowOff>0</xdr:rowOff>
    </xdr:from>
    <xdr:to>
      <xdr:col>49</xdr:col>
      <xdr:colOff>0</xdr:colOff>
      <xdr:row>242</xdr:row>
      <xdr:rowOff>0</xdr:rowOff>
    </xdr:to>
    <xdr:pic>
      <xdr:nvPicPr>
        <xdr:cNvPr id="319" name="Image 318">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84343875" y="205311375"/>
          <a:ext cx="2047875" cy="2476500"/>
        </a:xfrm>
        <a:prstGeom prst="rect">
          <a:avLst/>
        </a:prstGeom>
      </xdr:spPr>
    </xdr:pic>
    <xdr:clientData/>
  </xdr:twoCellAnchor>
  <xdr:twoCellAnchor>
    <xdr:from>
      <xdr:col>48</xdr:col>
      <xdr:colOff>0</xdr:colOff>
      <xdr:row>242</xdr:row>
      <xdr:rowOff>0</xdr:rowOff>
    </xdr:from>
    <xdr:to>
      <xdr:col>49</xdr:col>
      <xdr:colOff>0</xdr:colOff>
      <xdr:row>243</xdr:row>
      <xdr:rowOff>0</xdr:rowOff>
    </xdr:to>
    <xdr:pic>
      <xdr:nvPicPr>
        <xdr:cNvPr id="320" name="Image 319">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85010625" y="163220400"/>
          <a:ext cx="2047875" cy="762000"/>
        </a:xfrm>
        <a:prstGeom prst="rect">
          <a:avLst/>
        </a:prstGeom>
      </xdr:spPr>
    </xdr:pic>
    <xdr:clientData/>
  </xdr:twoCellAnchor>
  <xdr:twoCellAnchor>
    <xdr:from>
      <xdr:col>48</xdr:col>
      <xdr:colOff>0</xdr:colOff>
      <xdr:row>243</xdr:row>
      <xdr:rowOff>0</xdr:rowOff>
    </xdr:from>
    <xdr:to>
      <xdr:col>49</xdr:col>
      <xdr:colOff>0</xdr:colOff>
      <xdr:row>244</xdr:row>
      <xdr:rowOff>0</xdr:rowOff>
    </xdr:to>
    <xdr:pic>
      <xdr:nvPicPr>
        <xdr:cNvPr id="322" name="Image 321">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85010625" y="163982400"/>
          <a:ext cx="2047875" cy="1133475"/>
        </a:xfrm>
        <a:prstGeom prst="rect">
          <a:avLst/>
        </a:prstGeom>
      </xdr:spPr>
    </xdr:pic>
    <xdr:clientData/>
  </xdr:twoCellAnchor>
  <xdr:twoCellAnchor>
    <xdr:from>
      <xdr:col>48</xdr:col>
      <xdr:colOff>0</xdr:colOff>
      <xdr:row>244</xdr:row>
      <xdr:rowOff>1</xdr:rowOff>
    </xdr:from>
    <xdr:to>
      <xdr:col>49</xdr:col>
      <xdr:colOff>0</xdr:colOff>
      <xdr:row>245</xdr:row>
      <xdr:rowOff>0</xdr:rowOff>
    </xdr:to>
    <xdr:pic>
      <xdr:nvPicPr>
        <xdr:cNvPr id="323" name="Image 322">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85010625" y="165115876"/>
          <a:ext cx="2047875" cy="647699"/>
        </a:xfrm>
        <a:prstGeom prst="rect">
          <a:avLst/>
        </a:prstGeom>
      </xdr:spPr>
    </xdr:pic>
    <xdr:clientData/>
  </xdr:twoCellAnchor>
  <xdr:twoCellAnchor>
    <xdr:from>
      <xdr:col>50</xdr:col>
      <xdr:colOff>2047874</xdr:colOff>
      <xdr:row>13</xdr:row>
      <xdr:rowOff>0</xdr:rowOff>
    </xdr:from>
    <xdr:to>
      <xdr:col>51</xdr:col>
      <xdr:colOff>2047874</xdr:colOff>
      <xdr:row>14</xdr:row>
      <xdr:rowOff>0</xdr:rowOff>
    </xdr:to>
    <xdr:pic>
      <xdr:nvPicPr>
        <xdr:cNvPr id="324" name="Image 323" descr="IMG_0228.JPG">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36" cstate="print"/>
        <a:stretch>
          <a:fillRect/>
        </a:stretch>
      </xdr:blipFill>
      <xdr:spPr>
        <a:xfrm>
          <a:off x="91154249" y="8277225"/>
          <a:ext cx="2047875" cy="809625"/>
        </a:xfrm>
        <a:prstGeom prst="rect">
          <a:avLst/>
        </a:prstGeom>
      </xdr:spPr>
    </xdr:pic>
    <xdr:clientData/>
  </xdr:twoCellAnchor>
  <xdr:twoCellAnchor>
    <xdr:from>
      <xdr:col>48</xdr:col>
      <xdr:colOff>0</xdr:colOff>
      <xdr:row>245</xdr:row>
      <xdr:rowOff>0</xdr:rowOff>
    </xdr:from>
    <xdr:to>
      <xdr:col>49</xdr:col>
      <xdr:colOff>0</xdr:colOff>
      <xdr:row>246</xdr:row>
      <xdr:rowOff>0</xdr:rowOff>
    </xdr:to>
    <xdr:pic>
      <xdr:nvPicPr>
        <xdr:cNvPr id="326" name="Image 325" descr="1.jpg">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37" cstate="print"/>
        <a:stretch>
          <a:fillRect/>
        </a:stretch>
      </xdr:blipFill>
      <xdr:spPr>
        <a:xfrm>
          <a:off x="85010625" y="169344975"/>
          <a:ext cx="2047875" cy="809625"/>
        </a:xfrm>
        <a:prstGeom prst="rect">
          <a:avLst/>
        </a:prstGeom>
      </xdr:spPr>
    </xdr:pic>
    <xdr:clientData/>
  </xdr:twoCellAnchor>
  <xdr:twoCellAnchor>
    <xdr:from>
      <xdr:col>48</xdr:col>
      <xdr:colOff>0</xdr:colOff>
      <xdr:row>247</xdr:row>
      <xdr:rowOff>0</xdr:rowOff>
    </xdr:from>
    <xdr:to>
      <xdr:col>48</xdr:col>
      <xdr:colOff>2047874</xdr:colOff>
      <xdr:row>248</xdr:row>
      <xdr:rowOff>0</xdr:rowOff>
    </xdr:to>
    <xdr:pic>
      <xdr:nvPicPr>
        <xdr:cNvPr id="328" name="Image 327">
          <a:extLst>
            <a:ext uri="{FF2B5EF4-FFF2-40B4-BE49-F238E27FC236}">
              <a16:creationId xmlns:a16="http://schemas.microsoft.com/office/drawing/2014/main" id="{00000000-0008-0000-0000-000048010000}"/>
            </a:ext>
          </a:extLst>
        </xdr:cNvPr>
        <xdr:cNvPicPr preferRelativeResize="0"/>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bwMode="auto">
        <a:xfrm>
          <a:off x="45567600" y="213360000"/>
          <a:ext cx="2047874" cy="809625"/>
        </a:xfrm>
        <a:prstGeom prst="rect">
          <a:avLst/>
        </a:prstGeom>
        <a:noFill/>
        <a:ln>
          <a:noFill/>
        </a:ln>
      </xdr:spPr>
    </xdr:pic>
    <xdr:clientData/>
  </xdr:twoCellAnchor>
  <xdr:twoCellAnchor>
    <xdr:from>
      <xdr:col>48</xdr:col>
      <xdr:colOff>2047874</xdr:colOff>
      <xdr:row>247</xdr:row>
      <xdr:rowOff>0</xdr:rowOff>
    </xdr:from>
    <xdr:to>
      <xdr:col>49</xdr:col>
      <xdr:colOff>2047874</xdr:colOff>
      <xdr:row>248</xdr:row>
      <xdr:rowOff>0</xdr:rowOff>
    </xdr:to>
    <xdr:pic>
      <xdr:nvPicPr>
        <xdr:cNvPr id="329" name="Image 328">
          <a:extLst>
            <a:ext uri="{FF2B5EF4-FFF2-40B4-BE49-F238E27FC236}">
              <a16:creationId xmlns:a16="http://schemas.microsoft.com/office/drawing/2014/main" id="{00000000-0008-0000-0000-000049010000}"/>
            </a:ext>
          </a:extLst>
        </xdr:cNvPr>
        <xdr:cNvPicPr preferRelativeResize="0"/>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bwMode="auto">
        <a:xfrm>
          <a:off x="87058499" y="171126150"/>
          <a:ext cx="2047875" cy="809625"/>
        </a:xfrm>
        <a:prstGeom prst="rect">
          <a:avLst/>
        </a:prstGeom>
        <a:noFill/>
        <a:ln>
          <a:noFill/>
        </a:ln>
      </xdr:spPr>
    </xdr:pic>
    <xdr:clientData/>
  </xdr:twoCellAnchor>
  <xdr:twoCellAnchor>
    <xdr:from>
      <xdr:col>49</xdr:col>
      <xdr:colOff>2047874</xdr:colOff>
      <xdr:row>247</xdr:row>
      <xdr:rowOff>0</xdr:rowOff>
    </xdr:from>
    <xdr:to>
      <xdr:col>50</xdr:col>
      <xdr:colOff>2047874</xdr:colOff>
      <xdr:row>248</xdr:row>
      <xdr:rowOff>0</xdr:rowOff>
    </xdr:to>
    <xdr:pic>
      <xdr:nvPicPr>
        <xdr:cNvPr id="330" name="Image 329">
          <a:extLst>
            <a:ext uri="{FF2B5EF4-FFF2-40B4-BE49-F238E27FC236}">
              <a16:creationId xmlns:a16="http://schemas.microsoft.com/office/drawing/2014/main" id="{00000000-0008-0000-0000-00004A010000}"/>
            </a:ext>
          </a:extLst>
        </xdr:cNvPr>
        <xdr:cNvPicPr preferRelativeResize="0"/>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bwMode="auto">
        <a:xfrm>
          <a:off x="89106374" y="171126150"/>
          <a:ext cx="2047875" cy="809625"/>
        </a:xfrm>
        <a:prstGeom prst="rect">
          <a:avLst/>
        </a:prstGeom>
        <a:noFill/>
        <a:ln>
          <a:noFill/>
        </a:ln>
      </xdr:spPr>
    </xdr:pic>
    <xdr:clientData/>
  </xdr:twoCellAnchor>
  <xdr:twoCellAnchor>
    <xdr:from>
      <xdr:col>51</xdr:col>
      <xdr:colOff>0</xdr:colOff>
      <xdr:row>246</xdr:row>
      <xdr:rowOff>963224</xdr:rowOff>
    </xdr:from>
    <xdr:to>
      <xdr:col>52</xdr:col>
      <xdr:colOff>0</xdr:colOff>
      <xdr:row>248</xdr:row>
      <xdr:rowOff>0</xdr:rowOff>
    </xdr:to>
    <xdr:pic>
      <xdr:nvPicPr>
        <xdr:cNvPr id="331" name="Image 330">
          <a:extLst>
            <a:ext uri="{FF2B5EF4-FFF2-40B4-BE49-F238E27FC236}">
              <a16:creationId xmlns:a16="http://schemas.microsoft.com/office/drawing/2014/main" id="{00000000-0008-0000-0000-00004B010000}"/>
            </a:ext>
          </a:extLst>
        </xdr:cNvPr>
        <xdr:cNvPicPr preferRelativeResize="0"/>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bwMode="auto">
        <a:xfrm>
          <a:off x="91154250" y="171117824"/>
          <a:ext cx="2047875" cy="817951"/>
        </a:xfrm>
        <a:prstGeom prst="rect">
          <a:avLst/>
        </a:prstGeom>
        <a:noFill/>
        <a:ln>
          <a:noFill/>
        </a:ln>
      </xdr:spPr>
    </xdr:pic>
    <xdr:clientData/>
  </xdr:twoCellAnchor>
  <xdr:twoCellAnchor>
    <xdr:from>
      <xdr:col>48</xdr:col>
      <xdr:colOff>0</xdr:colOff>
      <xdr:row>248</xdr:row>
      <xdr:rowOff>0</xdr:rowOff>
    </xdr:from>
    <xdr:to>
      <xdr:col>49</xdr:col>
      <xdr:colOff>0</xdr:colOff>
      <xdr:row>249</xdr:row>
      <xdr:rowOff>0</xdr:rowOff>
    </xdr:to>
    <xdr:pic>
      <xdr:nvPicPr>
        <xdr:cNvPr id="332" name="Image 331">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85010625" y="171935775"/>
          <a:ext cx="2047875" cy="647700"/>
        </a:xfrm>
        <a:prstGeom prst="rect">
          <a:avLst/>
        </a:prstGeom>
      </xdr:spPr>
    </xdr:pic>
    <xdr:clientData/>
  </xdr:twoCellAnchor>
  <xdr:twoCellAnchor>
    <xdr:from>
      <xdr:col>48</xdr:col>
      <xdr:colOff>2047874</xdr:colOff>
      <xdr:row>248</xdr:row>
      <xdr:rowOff>1</xdr:rowOff>
    </xdr:from>
    <xdr:to>
      <xdr:col>49</xdr:col>
      <xdr:colOff>2047874</xdr:colOff>
      <xdr:row>249</xdr:row>
      <xdr:rowOff>1</xdr:rowOff>
    </xdr:to>
    <xdr:pic>
      <xdr:nvPicPr>
        <xdr:cNvPr id="336" name="Image 335">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87058499" y="171935776"/>
          <a:ext cx="2047875" cy="1047750"/>
        </a:xfrm>
        <a:prstGeom prst="rect">
          <a:avLst/>
        </a:prstGeom>
      </xdr:spPr>
    </xdr:pic>
    <xdr:clientData/>
  </xdr:twoCellAnchor>
  <xdr:twoCellAnchor>
    <xdr:from>
      <xdr:col>49</xdr:col>
      <xdr:colOff>2047874</xdr:colOff>
      <xdr:row>248</xdr:row>
      <xdr:rowOff>0</xdr:rowOff>
    </xdr:from>
    <xdr:to>
      <xdr:col>50</xdr:col>
      <xdr:colOff>2047874</xdr:colOff>
      <xdr:row>249</xdr:row>
      <xdr:rowOff>0</xdr:rowOff>
    </xdr:to>
    <xdr:pic>
      <xdr:nvPicPr>
        <xdr:cNvPr id="337" name="Image 336">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89106374" y="171935775"/>
          <a:ext cx="2047875" cy="1047750"/>
        </a:xfrm>
        <a:prstGeom prst="rect">
          <a:avLst/>
        </a:prstGeom>
      </xdr:spPr>
    </xdr:pic>
    <xdr:clientData/>
  </xdr:twoCellAnchor>
  <xdr:twoCellAnchor>
    <xdr:from>
      <xdr:col>50</xdr:col>
      <xdr:colOff>2047874</xdr:colOff>
      <xdr:row>248</xdr:row>
      <xdr:rowOff>1</xdr:rowOff>
    </xdr:from>
    <xdr:to>
      <xdr:col>51</xdr:col>
      <xdr:colOff>2047874</xdr:colOff>
      <xdr:row>249</xdr:row>
      <xdr:rowOff>1</xdr:rowOff>
    </xdr:to>
    <xdr:pic>
      <xdr:nvPicPr>
        <xdr:cNvPr id="338" name="Image 337">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1154249" y="171935776"/>
          <a:ext cx="2047875" cy="1047750"/>
        </a:xfrm>
        <a:prstGeom prst="rect">
          <a:avLst/>
        </a:prstGeom>
      </xdr:spPr>
    </xdr:pic>
    <xdr:clientData/>
  </xdr:twoCellAnchor>
  <xdr:twoCellAnchor>
    <xdr:from>
      <xdr:col>49</xdr:col>
      <xdr:colOff>0</xdr:colOff>
      <xdr:row>80</xdr:row>
      <xdr:rowOff>0</xdr:rowOff>
    </xdr:from>
    <xdr:to>
      <xdr:col>50</xdr:col>
      <xdr:colOff>0</xdr:colOff>
      <xdr:row>81</xdr:row>
      <xdr:rowOff>0</xdr:rowOff>
    </xdr:to>
    <xdr:pic>
      <xdr:nvPicPr>
        <xdr:cNvPr id="353" name="Image 352" descr="4.jpg">
          <a:extLst>
            <a:ext uri="{FF2B5EF4-FFF2-40B4-BE49-F238E27FC236}">
              <a16:creationId xmlns:a16="http://schemas.microsoft.com/office/drawing/2014/main" id="{00000000-0008-0000-0000-000061010000}"/>
            </a:ext>
          </a:extLst>
        </xdr:cNvPr>
        <xdr:cNvPicPr preferRelativeResize="0">
          <a:picLocks/>
        </xdr:cNvPicPr>
      </xdr:nvPicPr>
      <xdr:blipFill>
        <a:blip xmlns:r="http://schemas.openxmlformats.org/officeDocument/2006/relationships" r:embed="rId246" cstate="print"/>
        <a:stretch>
          <a:fillRect/>
        </a:stretch>
      </xdr:blipFill>
      <xdr:spPr>
        <a:xfrm>
          <a:off x="87058500" y="56368950"/>
          <a:ext cx="2047875" cy="1143000"/>
        </a:xfrm>
        <a:prstGeom prst="rect">
          <a:avLst/>
        </a:prstGeom>
      </xdr:spPr>
    </xdr:pic>
    <xdr:clientData/>
  </xdr:twoCellAnchor>
  <xdr:twoCellAnchor>
    <xdr:from>
      <xdr:col>48</xdr:col>
      <xdr:colOff>0</xdr:colOff>
      <xdr:row>251</xdr:row>
      <xdr:rowOff>0</xdr:rowOff>
    </xdr:from>
    <xdr:to>
      <xdr:col>49</xdr:col>
      <xdr:colOff>0</xdr:colOff>
      <xdr:row>252</xdr:row>
      <xdr:rowOff>0</xdr:rowOff>
    </xdr:to>
    <xdr:pic>
      <xdr:nvPicPr>
        <xdr:cNvPr id="354" name="Image 353">
          <a:extLst>
            <a:ext uri="{FF2B5EF4-FFF2-40B4-BE49-F238E27FC236}">
              <a16:creationId xmlns:a16="http://schemas.microsoft.com/office/drawing/2014/main" id="{00000000-0008-0000-0000-000062010000}"/>
            </a:ext>
          </a:extLst>
        </xdr:cNvPr>
        <xdr:cNvPicPr preferRelativeResize="0">
          <a:picLocks/>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85010625" y="175412400"/>
          <a:ext cx="2047875" cy="1047750"/>
        </a:xfrm>
        <a:prstGeom prst="rect">
          <a:avLst/>
        </a:prstGeom>
      </xdr:spPr>
    </xdr:pic>
    <xdr:clientData/>
  </xdr:twoCellAnchor>
  <xdr:twoCellAnchor>
    <xdr:from>
      <xdr:col>48</xdr:col>
      <xdr:colOff>2047874</xdr:colOff>
      <xdr:row>251</xdr:row>
      <xdr:rowOff>0</xdr:rowOff>
    </xdr:from>
    <xdr:to>
      <xdr:col>49</xdr:col>
      <xdr:colOff>2047874</xdr:colOff>
      <xdr:row>252</xdr:row>
      <xdr:rowOff>0</xdr:rowOff>
    </xdr:to>
    <xdr:pic>
      <xdr:nvPicPr>
        <xdr:cNvPr id="355" name="Image 354">
          <a:extLst>
            <a:ext uri="{FF2B5EF4-FFF2-40B4-BE49-F238E27FC236}">
              <a16:creationId xmlns:a16="http://schemas.microsoft.com/office/drawing/2014/main" id="{00000000-0008-0000-0000-000063010000}"/>
            </a:ext>
          </a:extLst>
        </xdr:cNvPr>
        <xdr:cNvPicPr>
          <a:picLocks noChangeAspect="1"/>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87058499" y="175412400"/>
          <a:ext cx="2047875" cy="1047750"/>
        </a:xfrm>
        <a:prstGeom prst="rect">
          <a:avLst/>
        </a:prstGeom>
      </xdr:spPr>
    </xdr:pic>
    <xdr:clientData/>
  </xdr:twoCellAnchor>
  <xdr:twoCellAnchor>
    <xdr:from>
      <xdr:col>50</xdr:col>
      <xdr:colOff>0</xdr:colOff>
      <xdr:row>251</xdr:row>
      <xdr:rowOff>0</xdr:rowOff>
    </xdr:from>
    <xdr:to>
      <xdr:col>51</xdr:col>
      <xdr:colOff>0</xdr:colOff>
      <xdr:row>252</xdr:row>
      <xdr:rowOff>0</xdr:rowOff>
    </xdr:to>
    <xdr:pic>
      <xdr:nvPicPr>
        <xdr:cNvPr id="356" name="Image 355">
          <a:extLst>
            <a:ext uri="{FF2B5EF4-FFF2-40B4-BE49-F238E27FC236}">
              <a16:creationId xmlns:a16="http://schemas.microsoft.com/office/drawing/2014/main" id="{00000000-0008-0000-0000-000064010000}"/>
            </a:ext>
          </a:extLst>
        </xdr:cNvPr>
        <xdr:cNvPicPr preferRelativeResize="0">
          <a:picLocks/>
        </xdr:cNvPicPr>
      </xdr:nvPicPr>
      <xdr:blipFill>
        <a:blip xmlns:r="http://schemas.openxmlformats.org/officeDocument/2006/relationships" r:embed="rId249" cstate="print">
          <a:extLst>
            <a:ext uri="{28A0092B-C50C-407E-A947-70E740481C1C}">
              <a14:useLocalDpi xmlns:a14="http://schemas.microsoft.com/office/drawing/2010/main" val="0"/>
            </a:ext>
          </a:extLst>
        </a:blip>
        <a:stretch>
          <a:fillRect/>
        </a:stretch>
      </xdr:blipFill>
      <xdr:spPr>
        <a:xfrm>
          <a:off x="89106375" y="175412400"/>
          <a:ext cx="2047875" cy="1047750"/>
        </a:xfrm>
        <a:prstGeom prst="rect">
          <a:avLst/>
        </a:prstGeom>
      </xdr:spPr>
    </xdr:pic>
    <xdr:clientData/>
  </xdr:twoCellAnchor>
  <xdr:twoCellAnchor>
    <xdr:from>
      <xdr:col>50</xdr:col>
      <xdr:colOff>2047874</xdr:colOff>
      <xdr:row>251</xdr:row>
      <xdr:rowOff>0</xdr:rowOff>
    </xdr:from>
    <xdr:to>
      <xdr:col>51</xdr:col>
      <xdr:colOff>2047874</xdr:colOff>
      <xdr:row>252</xdr:row>
      <xdr:rowOff>0</xdr:rowOff>
    </xdr:to>
    <xdr:pic>
      <xdr:nvPicPr>
        <xdr:cNvPr id="357" name="Image 356">
          <a:extLst>
            <a:ext uri="{FF2B5EF4-FFF2-40B4-BE49-F238E27FC236}">
              <a16:creationId xmlns:a16="http://schemas.microsoft.com/office/drawing/2014/main" id="{00000000-0008-0000-0000-000065010000}"/>
            </a:ext>
          </a:extLst>
        </xdr:cNvPr>
        <xdr:cNvPicPr preferRelativeResize="0">
          <a:picLocks/>
        </xdr:cNvPicPr>
      </xdr:nvPicPr>
      <xdr:blipFill>
        <a:blip xmlns:r="http://schemas.openxmlformats.org/officeDocument/2006/relationships" r:embed="rId250" cstate="print">
          <a:extLst>
            <a:ext uri="{28A0092B-C50C-407E-A947-70E740481C1C}">
              <a14:useLocalDpi xmlns:a14="http://schemas.microsoft.com/office/drawing/2010/main" val="0"/>
            </a:ext>
          </a:extLst>
        </a:blip>
        <a:stretch>
          <a:fillRect/>
        </a:stretch>
      </xdr:blipFill>
      <xdr:spPr>
        <a:xfrm>
          <a:off x="91154249" y="175412400"/>
          <a:ext cx="2047875" cy="1047750"/>
        </a:xfrm>
        <a:prstGeom prst="rect">
          <a:avLst/>
        </a:prstGeom>
      </xdr:spPr>
    </xdr:pic>
    <xdr:clientData/>
  </xdr:twoCellAnchor>
  <xdr:twoCellAnchor>
    <xdr:from>
      <xdr:col>48</xdr:col>
      <xdr:colOff>0</xdr:colOff>
      <xdr:row>252</xdr:row>
      <xdr:rowOff>1</xdr:rowOff>
    </xdr:from>
    <xdr:to>
      <xdr:col>48</xdr:col>
      <xdr:colOff>2047874</xdr:colOff>
      <xdr:row>253</xdr:row>
      <xdr:rowOff>1</xdr:rowOff>
    </xdr:to>
    <xdr:pic>
      <xdr:nvPicPr>
        <xdr:cNvPr id="358" name="Image 357" descr="1.jpg">
          <a:extLst>
            <a:ext uri="{FF2B5EF4-FFF2-40B4-BE49-F238E27FC236}">
              <a16:creationId xmlns:a16="http://schemas.microsoft.com/office/drawing/2014/main" id="{00000000-0008-0000-0000-000066010000}"/>
            </a:ext>
          </a:extLst>
        </xdr:cNvPr>
        <xdr:cNvPicPr>
          <a:picLocks noChangeAspect="1"/>
        </xdr:cNvPicPr>
      </xdr:nvPicPr>
      <xdr:blipFill>
        <a:blip xmlns:r="http://schemas.openxmlformats.org/officeDocument/2006/relationships" r:embed="rId251" cstate="print"/>
        <a:stretch>
          <a:fillRect/>
        </a:stretch>
      </xdr:blipFill>
      <xdr:spPr>
        <a:xfrm>
          <a:off x="45567600" y="218360626"/>
          <a:ext cx="2047874" cy="1047750"/>
        </a:xfrm>
        <a:prstGeom prst="rect">
          <a:avLst/>
        </a:prstGeom>
      </xdr:spPr>
    </xdr:pic>
    <xdr:clientData/>
  </xdr:twoCellAnchor>
  <xdr:twoCellAnchor>
    <xdr:from>
      <xdr:col>48</xdr:col>
      <xdr:colOff>2047874</xdr:colOff>
      <xdr:row>252</xdr:row>
      <xdr:rowOff>0</xdr:rowOff>
    </xdr:from>
    <xdr:to>
      <xdr:col>49</xdr:col>
      <xdr:colOff>2047874</xdr:colOff>
      <xdr:row>253</xdr:row>
      <xdr:rowOff>0</xdr:rowOff>
    </xdr:to>
    <xdr:pic>
      <xdr:nvPicPr>
        <xdr:cNvPr id="359" name="Image 358" descr="2.jpg">
          <a:extLst>
            <a:ext uri="{FF2B5EF4-FFF2-40B4-BE49-F238E27FC236}">
              <a16:creationId xmlns:a16="http://schemas.microsoft.com/office/drawing/2014/main" id="{00000000-0008-0000-0000-000067010000}"/>
            </a:ext>
          </a:extLst>
        </xdr:cNvPr>
        <xdr:cNvPicPr>
          <a:picLocks noChangeAspect="1"/>
        </xdr:cNvPicPr>
      </xdr:nvPicPr>
      <xdr:blipFill>
        <a:blip xmlns:r="http://schemas.openxmlformats.org/officeDocument/2006/relationships" r:embed="rId252" cstate="print"/>
        <a:stretch>
          <a:fillRect/>
        </a:stretch>
      </xdr:blipFill>
      <xdr:spPr>
        <a:xfrm>
          <a:off x="87058499" y="176460150"/>
          <a:ext cx="2047875" cy="1047750"/>
        </a:xfrm>
        <a:prstGeom prst="rect">
          <a:avLst/>
        </a:prstGeom>
      </xdr:spPr>
    </xdr:pic>
    <xdr:clientData/>
  </xdr:twoCellAnchor>
  <xdr:twoCellAnchor>
    <xdr:from>
      <xdr:col>49</xdr:col>
      <xdr:colOff>2047874</xdr:colOff>
      <xdr:row>252</xdr:row>
      <xdr:rowOff>0</xdr:rowOff>
    </xdr:from>
    <xdr:to>
      <xdr:col>50</xdr:col>
      <xdr:colOff>2047874</xdr:colOff>
      <xdr:row>253</xdr:row>
      <xdr:rowOff>0</xdr:rowOff>
    </xdr:to>
    <xdr:pic>
      <xdr:nvPicPr>
        <xdr:cNvPr id="360" name="Image 359" descr="3.jpg">
          <a:extLst>
            <a:ext uri="{FF2B5EF4-FFF2-40B4-BE49-F238E27FC236}">
              <a16:creationId xmlns:a16="http://schemas.microsoft.com/office/drawing/2014/main" id="{00000000-0008-0000-0000-000068010000}"/>
            </a:ext>
          </a:extLst>
        </xdr:cNvPr>
        <xdr:cNvPicPr>
          <a:picLocks noChangeAspect="1"/>
        </xdr:cNvPicPr>
      </xdr:nvPicPr>
      <xdr:blipFill>
        <a:blip xmlns:r="http://schemas.openxmlformats.org/officeDocument/2006/relationships" r:embed="rId253" cstate="print"/>
        <a:stretch>
          <a:fillRect/>
        </a:stretch>
      </xdr:blipFill>
      <xdr:spPr>
        <a:xfrm>
          <a:off x="89106374" y="176460150"/>
          <a:ext cx="2047875" cy="1047750"/>
        </a:xfrm>
        <a:prstGeom prst="rect">
          <a:avLst/>
        </a:prstGeom>
      </xdr:spPr>
    </xdr:pic>
    <xdr:clientData/>
  </xdr:twoCellAnchor>
  <xdr:twoCellAnchor>
    <xdr:from>
      <xdr:col>48</xdr:col>
      <xdr:colOff>0</xdr:colOff>
      <xdr:row>253</xdr:row>
      <xdr:rowOff>1</xdr:rowOff>
    </xdr:from>
    <xdr:to>
      <xdr:col>49</xdr:col>
      <xdr:colOff>0</xdr:colOff>
      <xdr:row>254</xdr:row>
      <xdr:rowOff>1</xdr:rowOff>
    </xdr:to>
    <xdr:pic>
      <xdr:nvPicPr>
        <xdr:cNvPr id="362" name="Image 361" descr="Aucune description disponible.">
          <a:extLst>
            <a:ext uri="{FF2B5EF4-FFF2-40B4-BE49-F238E27FC236}">
              <a16:creationId xmlns:a16="http://schemas.microsoft.com/office/drawing/2014/main" id="{00000000-0008-0000-0000-00006A010000}"/>
            </a:ext>
          </a:extLst>
        </xdr:cNvPr>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85010625" y="177507901"/>
          <a:ext cx="2047875"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253</xdr:row>
      <xdr:rowOff>0</xdr:rowOff>
    </xdr:from>
    <xdr:to>
      <xdr:col>50</xdr:col>
      <xdr:colOff>0</xdr:colOff>
      <xdr:row>254</xdr:row>
      <xdr:rowOff>0</xdr:rowOff>
    </xdr:to>
    <xdr:pic>
      <xdr:nvPicPr>
        <xdr:cNvPr id="363" name="Image 362" descr="PAVAGE.jpg">
          <a:extLst>
            <a:ext uri="{FF2B5EF4-FFF2-40B4-BE49-F238E27FC236}">
              <a16:creationId xmlns:a16="http://schemas.microsoft.com/office/drawing/2014/main" id="{00000000-0008-0000-0000-00006B010000}"/>
            </a:ext>
          </a:extLst>
        </xdr:cNvPr>
        <xdr:cNvPicPr>
          <a:picLocks noChangeAspect="1"/>
        </xdr:cNvPicPr>
      </xdr:nvPicPr>
      <xdr:blipFill>
        <a:blip xmlns:r="http://schemas.openxmlformats.org/officeDocument/2006/relationships" r:embed="rId255" cstate="print"/>
        <a:stretch>
          <a:fillRect/>
        </a:stretch>
      </xdr:blipFill>
      <xdr:spPr>
        <a:xfrm>
          <a:off x="87058500" y="177507900"/>
          <a:ext cx="2047875" cy="971550"/>
        </a:xfrm>
        <a:prstGeom prst="rect">
          <a:avLst/>
        </a:prstGeom>
      </xdr:spPr>
    </xdr:pic>
    <xdr:clientData/>
  </xdr:twoCellAnchor>
  <xdr:twoCellAnchor>
    <xdr:from>
      <xdr:col>48</xdr:col>
      <xdr:colOff>0</xdr:colOff>
      <xdr:row>254</xdr:row>
      <xdr:rowOff>0</xdr:rowOff>
    </xdr:from>
    <xdr:to>
      <xdr:col>49</xdr:col>
      <xdr:colOff>0</xdr:colOff>
      <xdr:row>255</xdr:row>
      <xdr:rowOff>0</xdr:rowOff>
    </xdr:to>
    <xdr:pic>
      <xdr:nvPicPr>
        <xdr:cNvPr id="365" name="Image 364">
          <a:extLst>
            <a:ext uri="{FF2B5EF4-FFF2-40B4-BE49-F238E27FC236}">
              <a16:creationId xmlns:a16="http://schemas.microsoft.com/office/drawing/2014/main" id="{00000000-0008-0000-0000-00006D010000}"/>
            </a:ext>
          </a:extLst>
        </xdr:cNvPr>
        <xdr:cNvPicPr preferRelativeResize="0">
          <a:picLocks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bwMode="auto">
        <a:xfrm>
          <a:off x="85010625" y="178479450"/>
          <a:ext cx="2047875"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254</xdr:row>
      <xdr:rowOff>1</xdr:rowOff>
    </xdr:from>
    <xdr:to>
      <xdr:col>50</xdr:col>
      <xdr:colOff>0</xdr:colOff>
      <xdr:row>255</xdr:row>
      <xdr:rowOff>1</xdr:rowOff>
    </xdr:to>
    <xdr:pic>
      <xdr:nvPicPr>
        <xdr:cNvPr id="366" name="Image 365" descr="1.jpg">
          <a:extLst>
            <a:ext uri="{FF2B5EF4-FFF2-40B4-BE49-F238E27FC236}">
              <a16:creationId xmlns:a16="http://schemas.microsoft.com/office/drawing/2014/main" id="{00000000-0008-0000-0000-00006E010000}"/>
            </a:ext>
          </a:extLst>
        </xdr:cNvPr>
        <xdr:cNvPicPr preferRelativeResize="0">
          <a:picLocks/>
        </xdr:cNvPicPr>
      </xdr:nvPicPr>
      <xdr:blipFill>
        <a:blip xmlns:r="http://schemas.openxmlformats.org/officeDocument/2006/relationships" r:embed="rId257" cstate="print"/>
        <a:stretch>
          <a:fillRect/>
        </a:stretch>
      </xdr:blipFill>
      <xdr:spPr>
        <a:xfrm>
          <a:off x="87058500" y="178479451"/>
          <a:ext cx="2047875" cy="971550"/>
        </a:xfrm>
        <a:prstGeom prst="rect">
          <a:avLst/>
        </a:prstGeom>
      </xdr:spPr>
    </xdr:pic>
    <xdr:clientData/>
  </xdr:twoCellAnchor>
  <xdr:twoCellAnchor>
    <xdr:from>
      <xdr:col>50</xdr:col>
      <xdr:colOff>0</xdr:colOff>
      <xdr:row>254</xdr:row>
      <xdr:rowOff>0</xdr:rowOff>
    </xdr:from>
    <xdr:to>
      <xdr:col>51</xdr:col>
      <xdr:colOff>0</xdr:colOff>
      <xdr:row>255</xdr:row>
      <xdr:rowOff>0</xdr:rowOff>
    </xdr:to>
    <xdr:pic>
      <xdr:nvPicPr>
        <xdr:cNvPr id="367" name="Image 366" descr="PAVAGE.jpg">
          <a:extLst>
            <a:ext uri="{FF2B5EF4-FFF2-40B4-BE49-F238E27FC236}">
              <a16:creationId xmlns:a16="http://schemas.microsoft.com/office/drawing/2014/main" id="{00000000-0008-0000-0000-00006F010000}"/>
            </a:ext>
          </a:extLst>
        </xdr:cNvPr>
        <xdr:cNvPicPr preferRelativeResize="0">
          <a:picLocks/>
        </xdr:cNvPicPr>
      </xdr:nvPicPr>
      <xdr:blipFill>
        <a:blip xmlns:r="http://schemas.openxmlformats.org/officeDocument/2006/relationships" r:embed="rId258" cstate="print"/>
        <a:stretch>
          <a:fillRect/>
        </a:stretch>
      </xdr:blipFill>
      <xdr:spPr>
        <a:xfrm>
          <a:off x="89106375" y="178479450"/>
          <a:ext cx="2047875" cy="971550"/>
        </a:xfrm>
        <a:prstGeom prst="rect">
          <a:avLst/>
        </a:prstGeom>
      </xdr:spPr>
    </xdr:pic>
    <xdr:clientData/>
  </xdr:twoCellAnchor>
  <xdr:twoCellAnchor>
    <xdr:from>
      <xdr:col>48</xdr:col>
      <xdr:colOff>0</xdr:colOff>
      <xdr:row>255</xdr:row>
      <xdr:rowOff>0</xdr:rowOff>
    </xdr:from>
    <xdr:to>
      <xdr:col>48</xdr:col>
      <xdr:colOff>2047874</xdr:colOff>
      <xdr:row>256</xdr:row>
      <xdr:rowOff>0</xdr:rowOff>
    </xdr:to>
    <xdr:pic>
      <xdr:nvPicPr>
        <xdr:cNvPr id="369" name="Image 368">
          <a:extLst>
            <a:ext uri="{FF2B5EF4-FFF2-40B4-BE49-F238E27FC236}">
              <a16:creationId xmlns:a16="http://schemas.microsoft.com/office/drawing/2014/main" id="{00000000-0008-0000-0000-000071010000}"/>
            </a:ext>
          </a:extLst>
        </xdr:cNvPr>
        <xdr:cNvPicPr preferRelativeResize="0"/>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bwMode="auto">
        <a:xfrm>
          <a:off x="85010625" y="179451000"/>
          <a:ext cx="2047874" cy="809625"/>
        </a:xfrm>
        <a:prstGeom prst="rect">
          <a:avLst/>
        </a:prstGeom>
        <a:noFill/>
        <a:ln>
          <a:noFill/>
        </a:ln>
      </xdr:spPr>
    </xdr:pic>
    <xdr:clientData/>
  </xdr:twoCellAnchor>
  <xdr:twoCellAnchor>
    <xdr:from>
      <xdr:col>49</xdr:col>
      <xdr:colOff>0</xdr:colOff>
      <xdr:row>255</xdr:row>
      <xdr:rowOff>1</xdr:rowOff>
    </xdr:from>
    <xdr:to>
      <xdr:col>50</xdr:col>
      <xdr:colOff>0</xdr:colOff>
      <xdr:row>256</xdr:row>
      <xdr:rowOff>1</xdr:rowOff>
    </xdr:to>
    <xdr:pic>
      <xdr:nvPicPr>
        <xdr:cNvPr id="370" name="Image 369">
          <a:extLst>
            <a:ext uri="{FF2B5EF4-FFF2-40B4-BE49-F238E27FC236}">
              <a16:creationId xmlns:a16="http://schemas.microsoft.com/office/drawing/2014/main" id="{00000000-0008-0000-0000-000072010000}"/>
            </a:ext>
          </a:extLst>
        </xdr:cNvPr>
        <xdr:cNvPicPr preferRelativeResize="0"/>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bwMode="auto">
        <a:xfrm>
          <a:off x="87058500" y="179451001"/>
          <a:ext cx="2047875" cy="971550"/>
        </a:xfrm>
        <a:prstGeom prst="rect">
          <a:avLst/>
        </a:prstGeom>
        <a:noFill/>
        <a:ln>
          <a:noFill/>
        </a:ln>
      </xdr:spPr>
    </xdr:pic>
    <xdr:clientData/>
  </xdr:twoCellAnchor>
  <xdr:twoCellAnchor>
    <xdr:from>
      <xdr:col>50</xdr:col>
      <xdr:colOff>0</xdr:colOff>
      <xdr:row>255</xdr:row>
      <xdr:rowOff>0</xdr:rowOff>
    </xdr:from>
    <xdr:to>
      <xdr:col>51</xdr:col>
      <xdr:colOff>0</xdr:colOff>
      <xdr:row>256</xdr:row>
      <xdr:rowOff>0</xdr:rowOff>
    </xdr:to>
    <xdr:pic>
      <xdr:nvPicPr>
        <xdr:cNvPr id="371" name="Image 370" descr="PENDANT.jpg">
          <a:extLst>
            <a:ext uri="{FF2B5EF4-FFF2-40B4-BE49-F238E27FC236}">
              <a16:creationId xmlns:a16="http://schemas.microsoft.com/office/drawing/2014/main" id="{00000000-0008-0000-0000-000073010000}"/>
            </a:ext>
          </a:extLst>
        </xdr:cNvPr>
        <xdr:cNvPicPr preferRelativeResize="0">
          <a:picLocks/>
        </xdr:cNvPicPr>
      </xdr:nvPicPr>
      <xdr:blipFill>
        <a:blip xmlns:r="http://schemas.openxmlformats.org/officeDocument/2006/relationships" r:embed="rId261" cstate="print"/>
        <a:stretch>
          <a:fillRect/>
        </a:stretch>
      </xdr:blipFill>
      <xdr:spPr>
        <a:xfrm>
          <a:off x="89106375" y="179451000"/>
          <a:ext cx="2047875" cy="971550"/>
        </a:xfrm>
        <a:prstGeom prst="rect">
          <a:avLst/>
        </a:prstGeom>
      </xdr:spPr>
    </xdr:pic>
    <xdr:clientData/>
  </xdr:twoCellAnchor>
  <xdr:twoCellAnchor>
    <xdr:from>
      <xdr:col>48</xdr:col>
      <xdr:colOff>0</xdr:colOff>
      <xdr:row>256</xdr:row>
      <xdr:rowOff>0</xdr:rowOff>
    </xdr:from>
    <xdr:to>
      <xdr:col>49</xdr:col>
      <xdr:colOff>0</xdr:colOff>
      <xdr:row>257</xdr:row>
      <xdr:rowOff>0</xdr:rowOff>
    </xdr:to>
    <xdr:pic>
      <xdr:nvPicPr>
        <xdr:cNvPr id="373" name="Image 372">
          <a:extLst>
            <a:ext uri="{FF2B5EF4-FFF2-40B4-BE49-F238E27FC236}">
              <a16:creationId xmlns:a16="http://schemas.microsoft.com/office/drawing/2014/main" id="{00000000-0008-0000-0000-000075010000}"/>
            </a:ext>
          </a:extLst>
        </xdr:cNvPr>
        <xdr:cNvPicPr preferRelativeResize="0"/>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bwMode="auto">
        <a:xfrm>
          <a:off x="85010625" y="180260625"/>
          <a:ext cx="2047875" cy="809625"/>
        </a:xfrm>
        <a:prstGeom prst="rect">
          <a:avLst/>
        </a:prstGeom>
        <a:noFill/>
        <a:ln>
          <a:noFill/>
        </a:ln>
      </xdr:spPr>
    </xdr:pic>
    <xdr:clientData/>
  </xdr:twoCellAnchor>
  <xdr:twoCellAnchor>
    <xdr:from>
      <xdr:col>49</xdr:col>
      <xdr:colOff>0</xdr:colOff>
      <xdr:row>256</xdr:row>
      <xdr:rowOff>0</xdr:rowOff>
    </xdr:from>
    <xdr:to>
      <xdr:col>50</xdr:col>
      <xdr:colOff>0</xdr:colOff>
      <xdr:row>257</xdr:row>
      <xdr:rowOff>0</xdr:rowOff>
    </xdr:to>
    <xdr:pic>
      <xdr:nvPicPr>
        <xdr:cNvPr id="374" name="Image 373">
          <a:extLst>
            <a:ext uri="{FF2B5EF4-FFF2-40B4-BE49-F238E27FC236}">
              <a16:creationId xmlns:a16="http://schemas.microsoft.com/office/drawing/2014/main" id="{00000000-0008-0000-0000-000076010000}"/>
            </a:ext>
          </a:extLst>
        </xdr:cNvPr>
        <xdr:cNvPicPr preferRelativeResize="0"/>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bwMode="auto">
        <a:xfrm>
          <a:off x="87058500" y="180260625"/>
          <a:ext cx="2047875" cy="809625"/>
        </a:xfrm>
        <a:prstGeom prst="rect">
          <a:avLst/>
        </a:prstGeom>
        <a:noFill/>
        <a:ln>
          <a:noFill/>
        </a:ln>
      </xdr:spPr>
    </xdr:pic>
    <xdr:clientData/>
  </xdr:twoCellAnchor>
  <xdr:twoCellAnchor>
    <xdr:from>
      <xdr:col>48</xdr:col>
      <xdr:colOff>0</xdr:colOff>
      <xdr:row>256</xdr:row>
      <xdr:rowOff>809624</xdr:rowOff>
    </xdr:from>
    <xdr:to>
      <xdr:col>49</xdr:col>
      <xdr:colOff>0</xdr:colOff>
      <xdr:row>258</xdr:row>
      <xdr:rowOff>0</xdr:rowOff>
    </xdr:to>
    <xdr:pic>
      <xdr:nvPicPr>
        <xdr:cNvPr id="375" name="Image 374">
          <a:extLst>
            <a:ext uri="{FF2B5EF4-FFF2-40B4-BE49-F238E27FC236}">
              <a16:creationId xmlns:a16="http://schemas.microsoft.com/office/drawing/2014/main" id="{00000000-0008-0000-0000-000077010000}"/>
            </a:ext>
          </a:extLst>
        </xdr:cNvPr>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bwMode="auto">
        <a:xfrm>
          <a:off x="85010625" y="181070249"/>
          <a:ext cx="2047875" cy="971551"/>
        </a:xfrm>
        <a:prstGeom prst="rect">
          <a:avLst/>
        </a:prstGeom>
        <a:noFill/>
        <a:ln>
          <a:noFill/>
        </a:ln>
      </xdr:spPr>
    </xdr:pic>
    <xdr:clientData/>
  </xdr:twoCellAnchor>
  <xdr:twoCellAnchor>
    <xdr:from>
      <xdr:col>48</xdr:col>
      <xdr:colOff>2047874</xdr:colOff>
      <xdr:row>257</xdr:row>
      <xdr:rowOff>0</xdr:rowOff>
    </xdr:from>
    <xdr:to>
      <xdr:col>49</xdr:col>
      <xdr:colOff>2047874</xdr:colOff>
      <xdr:row>258</xdr:row>
      <xdr:rowOff>0</xdr:rowOff>
    </xdr:to>
    <xdr:pic>
      <xdr:nvPicPr>
        <xdr:cNvPr id="376" name="Image 375">
          <a:extLst>
            <a:ext uri="{FF2B5EF4-FFF2-40B4-BE49-F238E27FC236}">
              <a16:creationId xmlns:a16="http://schemas.microsoft.com/office/drawing/2014/main" id="{00000000-0008-0000-0000-000078010000}"/>
            </a:ext>
          </a:extLst>
        </xdr:cNvPr>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bwMode="auto">
        <a:xfrm>
          <a:off x="87058499" y="181070250"/>
          <a:ext cx="2047875" cy="971550"/>
        </a:xfrm>
        <a:prstGeom prst="rect">
          <a:avLst/>
        </a:prstGeom>
        <a:noFill/>
        <a:ln>
          <a:noFill/>
        </a:ln>
      </xdr:spPr>
    </xdr:pic>
    <xdr:clientData/>
  </xdr:twoCellAnchor>
  <xdr:twoCellAnchor>
    <xdr:from>
      <xdr:col>49</xdr:col>
      <xdr:colOff>2047874</xdr:colOff>
      <xdr:row>257</xdr:row>
      <xdr:rowOff>0</xdr:rowOff>
    </xdr:from>
    <xdr:to>
      <xdr:col>50</xdr:col>
      <xdr:colOff>2047874</xdr:colOff>
      <xdr:row>258</xdr:row>
      <xdr:rowOff>0</xdr:rowOff>
    </xdr:to>
    <xdr:pic>
      <xdr:nvPicPr>
        <xdr:cNvPr id="379" name="Image 378" descr="1.jpg">
          <a:extLst>
            <a:ext uri="{FF2B5EF4-FFF2-40B4-BE49-F238E27FC236}">
              <a16:creationId xmlns:a16="http://schemas.microsoft.com/office/drawing/2014/main" id="{00000000-0008-0000-0000-00007B010000}"/>
            </a:ext>
          </a:extLst>
        </xdr:cNvPr>
        <xdr:cNvPicPr preferRelativeResize="0">
          <a:picLocks/>
        </xdr:cNvPicPr>
      </xdr:nvPicPr>
      <xdr:blipFill>
        <a:blip xmlns:r="http://schemas.openxmlformats.org/officeDocument/2006/relationships" r:embed="rId266" cstate="print"/>
        <a:stretch>
          <a:fillRect/>
        </a:stretch>
      </xdr:blipFill>
      <xdr:spPr>
        <a:xfrm>
          <a:off x="89106374" y="181070250"/>
          <a:ext cx="2047875" cy="971550"/>
        </a:xfrm>
        <a:prstGeom prst="rect">
          <a:avLst/>
        </a:prstGeom>
      </xdr:spPr>
    </xdr:pic>
    <xdr:clientData/>
  </xdr:twoCellAnchor>
  <xdr:twoCellAnchor>
    <xdr:from>
      <xdr:col>48</xdr:col>
      <xdr:colOff>0</xdr:colOff>
      <xdr:row>258</xdr:row>
      <xdr:rowOff>0</xdr:rowOff>
    </xdr:from>
    <xdr:to>
      <xdr:col>49</xdr:col>
      <xdr:colOff>0</xdr:colOff>
      <xdr:row>259</xdr:row>
      <xdr:rowOff>0</xdr:rowOff>
    </xdr:to>
    <xdr:pic>
      <xdr:nvPicPr>
        <xdr:cNvPr id="380" name="Image 379">
          <a:extLst>
            <a:ext uri="{FF2B5EF4-FFF2-40B4-BE49-F238E27FC236}">
              <a16:creationId xmlns:a16="http://schemas.microsoft.com/office/drawing/2014/main" id="{00000000-0008-0000-0000-00007C010000}"/>
            </a:ext>
          </a:extLst>
        </xdr:cNvPr>
        <xdr:cNvPicPr preferRelativeResize="0">
          <a:picLocks/>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85010625" y="182041800"/>
          <a:ext cx="2047875" cy="323850"/>
        </a:xfrm>
        <a:prstGeom prst="rect">
          <a:avLst/>
        </a:prstGeom>
      </xdr:spPr>
    </xdr:pic>
    <xdr:clientData/>
  </xdr:twoCellAnchor>
  <xdr:twoCellAnchor>
    <xdr:from>
      <xdr:col>48</xdr:col>
      <xdr:colOff>2047874</xdr:colOff>
      <xdr:row>258</xdr:row>
      <xdr:rowOff>0</xdr:rowOff>
    </xdr:from>
    <xdr:to>
      <xdr:col>49</xdr:col>
      <xdr:colOff>2047874</xdr:colOff>
      <xdr:row>259</xdr:row>
      <xdr:rowOff>0</xdr:rowOff>
    </xdr:to>
    <xdr:pic>
      <xdr:nvPicPr>
        <xdr:cNvPr id="381" name="Image 380" descr="1.jpg">
          <a:extLst>
            <a:ext uri="{FF2B5EF4-FFF2-40B4-BE49-F238E27FC236}">
              <a16:creationId xmlns:a16="http://schemas.microsoft.com/office/drawing/2014/main" id="{00000000-0008-0000-0000-00007D010000}"/>
            </a:ext>
          </a:extLst>
        </xdr:cNvPr>
        <xdr:cNvPicPr preferRelativeResize="0">
          <a:picLocks/>
        </xdr:cNvPicPr>
      </xdr:nvPicPr>
      <xdr:blipFill>
        <a:blip xmlns:r="http://schemas.openxmlformats.org/officeDocument/2006/relationships" r:embed="rId268" cstate="print"/>
        <a:stretch>
          <a:fillRect/>
        </a:stretch>
      </xdr:blipFill>
      <xdr:spPr>
        <a:xfrm>
          <a:off x="87058499" y="182041800"/>
          <a:ext cx="2047875" cy="1057275"/>
        </a:xfrm>
        <a:prstGeom prst="rect">
          <a:avLst/>
        </a:prstGeom>
      </xdr:spPr>
    </xdr:pic>
    <xdr:clientData/>
  </xdr:twoCellAnchor>
  <xdr:twoCellAnchor>
    <xdr:from>
      <xdr:col>48</xdr:col>
      <xdr:colOff>0</xdr:colOff>
      <xdr:row>149</xdr:row>
      <xdr:rowOff>0</xdr:rowOff>
    </xdr:from>
    <xdr:to>
      <xdr:col>49</xdr:col>
      <xdr:colOff>0</xdr:colOff>
      <xdr:row>150</xdr:row>
      <xdr:rowOff>0</xdr:rowOff>
    </xdr:to>
    <xdr:pic>
      <xdr:nvPicPr>
        <xdr:cNvPr id="298" name="Image 297">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155"/>
        <a:stretch>
          <a:fillRect/>
        </a:stretch>
      </xdr:blipFill>
      <xdr:spPr>
        <a:xfrm>
          <a:off x="85439250" y="101612700"/>
          <a:ext cx="2047875" cy="809625"/>
        </a:xfrm>
        <a:prstGeom prst="rect">
          <a:avLst/>
        </a:prstGeom>
      </xdr:spPr>
    </xdr:pic>
    <xdr:clientData/>
  </xdr:twoCellAnchor>
  <xdr:twoCellAnchor>
    <xdr:from>
      <xdr:col>48</xdr:col>
      <xdr:colOff>2047874</xdr:colOff>
      <xdr:row>142</xdr:row>
      <xdr:rowOff>0</xdr:rowOff>
    </xdr:from>
    <xdr:to>
      <xdr:col>49</xdr:col>
      <xdr:colOff>2047874</xdr:colOff>
      <xdr:row>143</xdr:row>
      <xdr:rowOff>0</xdr:rowOff>
    </xdr:to>
    <xdr:pic>
      <xdr:nvPicPr>
        <xdr:cNvPr id="299" name="Image 298">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69"/>
        <a:stretch>
          <a:fillRect/>
        </a:stretch>
      </xdr:blipFill>
      <xdr:spPr>
        <a:xfrm>
          <a:off x="87487124" y="93449775"/>
          <a:ext cx="2047875" cy="971550"/>
        </a:xfrm>
        <a:prstGeom prst="rect">
          <a:avLst/>
        </a:prstGeom>
      </xdr:spPr>
    </xdr:pic>
    <xdr:clientData/>
  </xdr:twoCellAnchor>
  <xdr:twoCellAnchor>
    <xdr:from>
      <xdr:col>49</xdr:col>
      <xdr:colOff>2047874</xdr:colOff>
      <xdr:row>191</xdr:row>
      <xdr:rowOff>1</xdr:rowOff>
    </xdr:from>
    <xdr:to>
      <xdr:col>50</xdr:col>
      <xdr:colOff>2047874</xdr:colOff>
      <xdr:row>192</xdr:row>
      <xdr:rowOff>1</xdr:rowOff>
    </xdr:to>
    <xdr:pic>
      <xdr:nvPicPr>
        <xdr:cNvPr id="300" name="Picture 10" descr="FB_IMG_16351859845518865">
          <a:extLst>
            <a:ext uri="{FF2B5EF4-FFF2-40B4-BE49-F238E27FC236}">
              <a16:creationId xmlns:a16="http://schemas.microsoft.com/office/drawing/2014/main" id="{00000000-0008-0000-0000-00002C010000}"/>
            </a:ext>
          </a:extLst>
        </xdr:cNvPr>
        <xdr:cNvPicPr preferRelativeResize="0">
          <a:picLocks noChangeArrowheads="1"/>
        </xdr:cNvPicPr>
      </xdr:nvPicPr>
      <xdr:blipFill>
        <a:blip xmlns:r="http://schemas.openxmlformats.org/officeDocument/2006/relationships" r:embed="rId270" cstate="print"/>
        <a:stretch>
          <a:fillRect/>
        </a:stretch>
      </xdr:blipFill>
      <xdr:spPr bwMode="auto">
        <a:xfrm>
          <a:off x="85582124" y="130254376"/>
          <a:ext cx="2047875" cy="952500"/>
        </a:xfrm>
        <a:prstGeom prst="rect">
          <a:avLst/>
        </a:prstGeom>
        <a:noFill/>
        <a:ln w="9525" algn="in">
          <a:noFill/>
          <a:miter lim="800000"/>
          <a:headEnd/>
          <a:tailEnd/>
        </a:ln>
        <a:effectLst/>
      </xdr:spPr>
    </xdr:pic>
    <xdr:clientData/>
  </xdr:twoCellAnchor>
  <xdr:twoCellAnchor>
    <xdr:from>
      <xdr:col>50</xdr:col>
      <xdr:colOff>2047874</xdr:colOff>
      <xdr:row>191</xdr:row>
      <xdr:rowOff>1</xdr:rowOff>
    </xdr:from>
    <xdr:to>
      <xdr:col>51</xdr:col>
      <xdr:colOff>2047874</xdr:colOff>
      <xdr:row>192</xdr:row>
      <xdr:rowOff>1</xdr:rowOff>
    </xdr:to>
    <xdr:pic>
      <xdr:nvPicPr>
        <xdr:cNvPr id="301" name="Picture 11" descr="FB_IMG_16351859947381877">
          <a:extLst>
            <a:ext uri="{FF2B5EF4-FFF2-40B4-BE49-F238E27FC236}">
              <a16:creationId xmlns:a16="http://schemas.microsoft.com/office/drawing/2014/main" id="{00000000-0008-0000-0000-00002D010000}"/>
            </a:ext>
          </a:extLst>
        </xdr:cNvPr>
        <xdr:cNvPicPr preferRelativeResize="0">
          <a:picLocks noChangeArrowheads="1"/>
        </xdr:cNvPicPr>
      </xdr:nvPicPr>
      <xdr:blipFill>
        <a:blip xmlns:r="http://schemas.openxmlformats.org/officeDocument/2006/relationships" r:embed="rId271" cstate="print"/>
        <a:stretch>
          <a:fillRect/>
        </a:stretch>
      </xdr:blipFill>
      <xdr:spPr bwMode="auto">
        <a:xfrm>
          <a:off x="87629999" y="130254376"/>
          <a:ext cx="2047875" cy="952500"/>
        </a:xfrm>
        <a:prstGeom prst="rect">
          <a:avLst/>
        </a:prstGeom>
        <a:noFill/>
        <a:ln w="9525" algn="in">
          <a:noFill/>
          <a:miter lim="800000"/>
          <a:headEnd/>
          <a:tailEnd/>
        </a:ln>
        <a:effectLst/>
      </xdr:spPr>
    </xdr:pic>
    <xdr:clientData/>
  </xdr:twoCellAnchor>
  <xdr:twoCellAnchor>
    <xdr:from>
      <xdr:col>49</xdr:col>
      <xdr:colOff>0</xdr:colOff>
      <xdr:row>40</xdr:row>
      <xdr:rowOff>0</xdr:rowOff>
    </xdr:from>
    <xdr:to>
      <xdr:col>49</xdr:col>
      <xdr:colOff>2047874</xdr:colOff>
      <xdr:row>41</xdr:row>
      <xdr:rowOff>0</xdr:rowOff>
    </xdr:to>
    <xdr:pic>
      <xdr:nvPicPr>
        <xdr:cNvPr id="302" name="Image 301">
          <a:extLst>
            <a:ext uri="{FF2B5EF4-FFF2-40B4-BE49-F238E27FC236}">
              <a16:creationId xmlns:a16="http://schemas.microsoft.com/office/drawing/2014/main" id="{00000000-0008-0000-0000-00002E010000}"/>
            </a:ext>
          </a:extLst>
        </xdr:cNvPr>
        <xdr:cNvPicPr preferRelativeResize="0">
          <a:picLocks noChangeArrowheads="1"/>
        </xdr:cNvPicPr>
      </xdr:nvPicPr>
      <xdr:blipFill>
        <a:blip xmlns:r="http://schemas.openxmlformats.org/officeDocument/2006/relationships" r:embed="rId272">
          <a:extLst>
            <a:ext uri="{28A0092B-C50C-407E-A947-70E740481C1C}">
              <a14:useLocalDpi xmlns:a14="http://schemas.microsoft.com/office/drawing/2010/main" val="0"/>
            </a:ext>
          </a:extLst>
        </a:blip>
        <a:srcRect/>
        <a:stretch>
          <a:fillRect/>
        </a:stretch>
      </xdr:blipFill>
      <xdr:spPr bwMode="auto">
        <a:xfrm>
          <a:off x="83534250" y="26060400"/>
          <a:ext cx="2047874" cy="1276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10</xdr:row>
      <xdr:rowOff>1</xdr:rowOff>
    </xdr:from>
    <xdr:to>
      <xdr:col>50</xdr:col>
      <xdr:colOff>4137</xdr:colOff>
      <xdr:row>11</xdr:row>
      <xdr:rowOff>1</xdr:rowOff>
    </xdr:to>
    <xdr:pic>
      <xdr:nvPicPr>
        <xdr:cNvPr id="303" name="Image 302">
          <a:extLst>
            <a:ext uri="{FF2B5EF4-FFF2-40B4-BE49-F238E27FC236}">
              <a16:creationId xmlns:a16="http://schemas.microsoft.com/office/drawing/2014/main" id="{00000000-0008-0000-0000-00002F010000}"/>
            </a:ext>
          </a:extLst>
        </xdr:cNvPr>
        <xdr:cNvPicPr preferRelativeResize="0">
          <a:picLocks noChangeArrowheads="1"/>
        </xdr:cNvPicPr>
      </xdr:nvPicPr>
      <xdr:blipFill>
        <a:blip xmlns:r="http://schemas.openxmlformats.org/officeDocument/2006/relationships" r:embed="rId273">
          <a:extLst>
            <a:ext uri="{28A0092B-C50C-407E-A947-70E740481C1C}">
              <a14:useLocalDpi xmlns:a14="http://schemas.microsoft.com/office/drawing/2010/main" val="0"/>
            </a:ext>
          </a:extLst>
        </a:blip>
        <a:srcRect/>
        <a:stretch>
          <a:fillRect/>
        </a:stretch>
      </xdr:blipFill>
      <xdr:spPr bwMode="auto">
        <a:xfrm>
          <a:off x="83534250" y="7143751"/>
          <a:ext cx="2052012" cy="1009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2047874</xdr:colOff>
      <xdr:row>11</xdr:row>
      <xdr:rowOff>0</xdr:rowOff>
    </xdr:from>
    <xdr:to>
      <xdr:col>50</xdr:col>
      <xdr:colOff>0</xdr:colOff>
      <xdr:row>12</xdr:row>
      <xdr:rowOff>0</xdr:rowOff>
    </xdr:to>
    <xdr:pic>
      <xdr:nvPicPr>
        <xdr:cNvPr id="304" name="Image 303">
          <a:extLst>
            <a:ext uri="{FF2B5EF4-FFF2-40B4-BE49-F238E27FC236}">
              <a16:creationId xmlns:a16="http://schemas.microsoft.com/office/drawing/2014/main" id="{00000000-0008-0000-0000-000030010000}"/>
            </a:ext>
          </a:extLst>
        </xdr:cNvPr>
        <xdr:cNvPicPr preferRelativeResize="0">
          <a:picLocks noChangeArrowheads="1"/>
        </xdr:cNvPicPr>
      </xdr:nvPicPr>
      <xdr:blipFill rotWithShape="1">
        <a:blip xmlns:r="http://schemas.openxmlformats.org/officeDocument/2006/relationships" r:embed="rId274">
          <a:extLst>
            <a:ext uri="{28A0092B-C50C-407E-A947-70E740481C1C}">
              <a14:useLocalDpi xmlns:a14="http://schemas.microsoft.com/office/drawing/2010/main" val="0"/>
            </a:ext>
          </a:extLst>
        </a:blip>
        <a:srcRect t="5777" b="11499"/>
        <a:stretch/>
      </xdr:blipFill>
      <xdr:spPr bwMode="auto">
        <a:xfrm>
          <a:off x="83534249" y="8153400"/>
          <a:ext cx="2047876"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153</xdr:row>
      <xdr:rowOff>0</xdr:rowOff>
    </xdr:from>
    <xdr:to>
      <xdr:col>50</xdr:col>
      <xdr:colOff>0</xdr:colOff>
      <xdr:row>154</xdr:row>
      <xdr:rowOff>0</xdr:rowOff>
    </xdr:to>
    <xdr:pic>
      <xdr:nvPicPr>
        <xdr:cNvPr id="315" name="Image 314">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156"/>
        <a:stretch>
          <a:fillRect/>
        </a:stretch>
      </xdr:blipFill>
      <xdr:spPr>
        <a:xfrm>
          <a:off x="84210525" y="112414050"/>
          <a:ext cx="2047875" cy="485775"/>
        </a:xfrm>
        <a:prstGeom prst="rect">
          <a:avLst/>
        </a:prstGeom>
      </xdr:spPr>
    </xdr:pic>
    <xdr:clientData/>
  </xdr:twoCellAnchor>
  <xdr:twoCellAnchor>
    <xdr:from>
      <xdr:col>48</xdr:col>
      <xdr:colOff>0</xdr:colOff>
      <xdr:row>154</xdr:row>
      <xdr:rowOff>0</xdr:rowOff>
    </xdr:from>
    <xdr:to>
      <xdr:col>48</xdr:col>
      <xdr:colOff>2047874</xdr:colOff>
      <xdr:row>155</xdr:row>
      <xdr:rowOff>0</xdr:rowOff>
    </xdr:to>
    <xdr:pic>
      <xdr:nvPicPr>
        <xdr:cNvPr id="361" name="Image 360" descr="Une image contenant terrain, extérieur, bateau&#10;&#10;Description générée automatiquement">
          <a:extLst>
            <a:ext uri="{FF2B5EF4-FFF2-40B4-BE49-F238E27FC236}">
              <a16:creationId xmlns:a16="http://schemas.microsoft.com/office/drawing/2014/main" id="{00000000-0008-0000-0000-000069010000}"/>
            </a:ext>
          </a:extLst>
        </xdr:cNvPr>
        <xdr:cNvPicPr preferRelativeResize="0">
          <a:picLocks/>
        </xdr:cNvPicPr>
      </xdr:nvPicPr>
      <xdr:blipFill>
        <a:blip xmlns:r="http://schemas.openxmlformats.org/officeDocument/2006/relationships" r:embed="rId275" cstate="print">
          <a:extLst>
            <a:ext uri="{28A0092B-C50C-407E-A947-70E740481C1C}">
              <a14:useLocalDpi xmlns:a14="http://schemas.microsoft.com/office/drawing/2010/main" val="0"/>
            </a:ext>
          </a:extLst>
        </a:blip>
        <a:srcRect/>
        <a:stretch>
          <a:fillRect/>
        </a:stretch>
      </xdr:blipFill>
      <xdr:spPr bwMode="auto">
        <a:xfrm>
          <a:off x="45567600" y="129120900"/>
          <a:ext cx="2047874" cy="952500"/>
        </a:xfrm>
        <a:prstGeom prst="rect">
          <a:avLst/>
        </a:prstGeom>
        <a:noFill/>
        <a:ln>
          <a:noFill/>
        </a:ln>
      </xdr:spPr>
    </xdr:pic>
    <xdr:clientData/>
  </xdr:twoCellAnchor>
  <xdr:twoCellAnchor>
    <xdr:from>
      <xdr:col>48</xdr:col>
      <xdr:colOff>0</xdr:colOff>
      <xdr:row>155</xdr:row>
      <xdr:rowOff>0</xdr:rowOff>
    </xdr:from>
    <xdr:to>
      <xdr:col>49</xdr:col>
      <xdr:colOff>0</xdr:colOff>
      <xdr:row>156</xdr:row>
      <xdr:rowOff>0</xdr:rowOff>
    </xdr:to>
    <xdr:pic>
      <xdr:nvPicPr>
        <xdr:cNvPr id="368" name="Image 367" descr="Une image contenant terrain, ciel, extérieur, machine agricole&#10;&#10;Description générée automatiquement">
          <a:extLst>
            <a:ext uri="{FF2B5EF4-FFF2-40B4-BE49-F238E27FC236}">
              <a16:creationId xmlns:a16="http://schemas.microsoft.com/office/drawing/2014/main" id="{00000000-0008-0000-0000-000070010000}"/>
            </a:ext>
          </a:extLst>
        </xdr:cNvPr>
        <xdr:cNvPicPr preferRelativeResize="0">
          <a:picLocks/>
        </xdr:cNvPicPr>
      </xdr:nvPicPr>
      <xdr:blipFill>
        <a:blip xmlns:r="http://schemas.openxmlformats.org/officeDocument/2006/relationships" r:embed="rId276" cstate="print">
          <a:extLst>
            <a:ext uri="{28A0092B-C50C-407E-A947-70E740481C1C}">
              <a14:useLocalDpi xmlns:a14="http://schemas.microsoft.com/office/drawing/2010/main" val="0"/>
            </a:ext>
          </a:extLst>
        </a:blip>
        <a:srcRect/>
        <a:stretch>
          <a:fillRect/>
        </a:stretch>
      </xdr:blipFill>
      <xdr:spPr bwMode="auto">
        <a:xfrm>
          <a:off x="85439250" y="110509050"/>
          <a:ext cx="2047875" cy="485775"/>
        </a:xfrm>
        <a:prstGeom prst="rect">
          <a:avLst/>
        </a:prstGeom>
        <a:noFill/>
        <a:ln>
          <a:noFill/>
        </a:ln>
      </xdr:spPr>
    </xdr:pic>
    <xdr:clientData/>
  </xdr:twoCellAnchor>
  <xdr:twoCellAnchor>
    <xdr:from>
      <xdr:col>50</xdr:col>
      <xdr:colOff>2047874</xdr:colOff>
      <xdr:row>51</xdr:row>
      <xdr:rowOff>0</xdr:rowOff>
    </xdr:from>
    <xdr:to>
      <xdr:col>51</xdr:col>
      <xdr:colOff>2047874</xdr:colOff>
      <xdr:row>52</xdr:row>
      <xdr:rowOff>0</xdr:rowOff>
    </xdr:to>
    <xdr:pic>
      <xdr:nvPicPr>
        <xdr:cNvPr id="372" name="Image 371">
          <a:extLst>
            <a:ext uri="{FF2B5EF4-FFF2-40B4-BE49-F238E27FC236}">
              <a16:creationId xmlns:a16="http://schemas.microsoft.com/office/drawing/2014/main" id="{00000000-0008-0000-0000-000074010000}"/>
            </a:ext>
          </a:extLst>
        </xdr:cNvPr>
        <xdr:cNvPicPr preferRelativeResize="0">
          <a:picLocks noChangeArrowheads="1"/>
        </xdr:cNvPicPr>
      </xdr:nvPicPr>
      <xdr:blipFill>
        <a:blip xmlns:r="http://schemas.openxmlformats.org/officeDocument/2006/relationships" r:embed="rId277">
          <a:extLst>
            <a:ext uri="{28A0092B-C50C-407E-A947-70E740481C1C}">
              <a14:useLocalDpi xmlns:a14="http://schemas.microsoft.com/office/drawing/2010/main" val="0"/>
            </a:ext>
          </a:extLst>
        </a:blip>
        <a:srcRect/>
        <a:stretch>
          <a:fillRect/>
        </a:stretch>
      </xdr:blipFill>
      <xdr:spPr bwMode="auto">
        <a:xfrm>
          <a:off x="91582874" y="41205150"/>
          <a:ext cx="2047875"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50</xdr:row>
      <xdr:rowOff>0</xdr:rowOff>
    </xdr:from>
    <xdr:to>
      <xdr:col>49</xdr:col>
      <xdr:colOff>0</xdr:colOff>
      <xdr:row>51</xdr:row>
      <xdr:rowOff>0</xdr:rowOff>
    </xdr:to>
    <xdr:pic>
      <xdr:nvPicPr>
        <xdr:cNvPr id="387" name="Image 386">
          <a:extLst>
            <a:ext uri="{FF2B5EF4-FFF2-40B4-BE49-F238E27FC236}">
              <a16:creationId xmlns:a16="http://schemas.microsoft.com/office/drawing/2014/main" id="{00000000-0008-0000-0000-000083010000}"/>
            </a:ext>
          </a:extLst>
        </xdr:cNvPr>
        <xdr:cNvPicPr preferRelativeResize="0">
          <a:picLocks noChangeArrowheads="1"/>
        </xdr:cNvPicPr>
      </xdr:nvPicPr>
      <xdr:blipFill>
        <a:blip xmlns:r="http://schemas.openxmlformats.org/officeDocument/2006/relationships" r:embed="rId278" cstate="print">
          <a:extLst>
            <a:ext uri="{28A0092B-C50C-407E-A947-70E740481C1C}">
              <a14:useLocalDpi xmlns:a14="http://schemas.microsoft.com/office/drawing/2010/main" val="0"/>
            </a:ext>
          </a:extLst>
        </a:blip>
        <a:srcRect/>
        <a:stretch>
          <a:fillRect/>
        </a:stretch>
      </xdr:blipFill>
      <xdr:spPr bwMode="auto">
        <a:xfrm>
          <a:off x="85439250" y="39681150"/>
          <a:ext cx="2047875"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50</xdr:row>
      <xdr:rowOff>0</xdr:rowOff>
    </xdr:from>
    <xdr:to>
      <xdr:col>50</xdr:col>
      <xdr:colOff>0</xdr:colOff>
      <xdr:row>51</xdr:row>
      <xdr:rowOff>0</xdr:rowOff>
    </xdr:to>
    <xdr:pic>
      <xdr:nvPicPr>
        <xdr:cNvPr id="389" name="Image 388">
          <a:extLst>
            <a:ext uri="{FF2B5EF4-FFF2-40B4-BE49-F238E27FC236}">
              <a16:creationId xmlns:a16="http://schemas.microsoft.com/office/drawing/2014/main" id="{00000000-0008-0000-0000-000085010000}"/>
            </a:ext>
          </a:extLst>
        </xdr:cNvPr>
        <xdr:cNvPicPr preferRelativeResize="0">
          <a:picLocks noChangeArrowheads="1"/>
        </xdr:cNvPicPr>
      </xdr:nvPicPr>
      <xdr:blipFill>
        <a:blip xmlns:r="http://schemas.openxmlformats.org/officeDocument/2006/relationships" r:embed="rId279">
          <a:extLst>
            <a:ext uri="{28A0092B-C50C-407E-A947-70E740481C1C}">
              <a14:useLocalDpi xmlns:a14="http://schemas.microsoft.com/office/drawing/2010/main" val="0"/>
            </a:ext>
          </a:extLst>
        </a:blip>
        <a:srcRect/>
        <a:stretch>
          <a:fillRect/>
        </a:stretch>
      </xdr:blipFill>
      <xdr:spPr bwMode="auto">
        <a:xfrm>
          <a:off x="87487125" y="39681150"/>
          <a:ext cx="2047875" cy="15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261</xdr:row>
      <xdr:rowOff>0</xdr:rowOff>
    </xdr:from>
    <xdr:to>
      <xdr:col>50</xdr:col>
      <xdr:colOff>0</xdr:colOff>
      <xdr:row>262</xdr:row>
      <xdr:rowOff>0</xdr:rowOff>
    </xdr:to>
    <xdr:pic>
      <xdr:nvPicPr>
        <xdr:cNvPr id="305" name="Image 304"/>
        <xdr:cNvPicPr preferRelativeResize="0">
          <a:picLocks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77847825" y="194481450"/>
          <a:ext cx="20478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261</xdr:row>
      <xdr:rowOff>0</xdr:rowOff>
    </xdr:from>
    <xdr:to>
      <xdr:col>49</xdr:col>
      <xdr:colOff>0</xdr:colOff>
      <xdr:row>262</xdr:row>
      <xdr:rowOff>0</xdr:rowOff>
    </xdr:to>
    <xdr:pic>
      <xdr:nvPicPr>
        <xdr:cNvPr id="314" name="Image 313"/>
        <xdr:cNvPicPr preferRelativeResize="0">
          <a:picLocks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75799950" y="194481450"/>
          <a:ext cx="20478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2047874</xdr:colOff>
      <xdr:row>262</xdr:row>
      <xdr:rowOff>0</xdr:rowOff>
    </xdr:from>
    <xdr:to>
      <xdr:col>49</xdr:col>
      <xdr:colOff>2047874</xdr:colOff>
      <xdr:row>263</xdr:row>
      <xdr:rowOff>0</xdr:rowOff>
    </xdr:to>
    <xdr:pic>
      <xdr:nvPicPr>
        <xdr:cNvPr id="316" name="Image 315"/>
        <xdr:cNvPicPr preferRelativeResize="0">
          <a:picLocks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77847824" y="194805300"/>
          <a:ext cx="20478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262</xdr:row>
      <xdr:rowOff>0</xdr:rowOff>
    </xdr:from>
    <xdr:to>
      <xdr:col>49</xdr:col>
      <xdr:colOff>0</xdr:colOff>
      <xdr:row>263</xdr:row>
      <xdr:rowOff>0</xdr:rowOff>
    </xdr:to>
    <xdr:pic>
      <xdr:nvPicPr>
        <xdr:cNvPr id="321" name="Image 320"/>
        <xdr:cNvPicPr preferRelativeResize="0">
          <a:picLocks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75799950" y="194805300"/>
          <a:ext cx="20478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52</xdr:row>
      <xdr:rowOff>0</xdr:rowOff>
    </xdr:from>
    <xdr:to>
      <xdr:col>48</xdr:col>
      <xdr:colOff>2047874</xdr:colOff>
      <xdr:row>53</xdr:row>
      <xdr:rowOff>0</xdr:rowOff>
    </xdr:to>
    <xdr:pic>
      <xdr:nvPicPr>
        <xdr:cNvPr id="325" name="Image 324">
          <a:extLst>
            <a:ext uri="{FF2B5EF4-FFF2-40B4-BE49-F238E27FC236}">
              <a16:creationId xmlns:a16="http://schemas.microsoft.com/office/drawing/2014/main" id="{3214CCAB-5BEE-48F2-957E-D9EA9B5D38D2}"/>
            </a:ext>
          </a:extLst>
        </xdr:cNvPr>
        <xdr:cNvPicPr preferRelativeResize="0">
          <a:picLocks noChangeArrowheads="1"/>
        </xdr:cNvPicPr>
      </xdr:nvPicPr>
      <xdr:blipFill>
        <a:blip xmlns:r="http://schemas.openxmlformats.org/officeDocument/2006/relationships" r:embed="rId284">
          <a:extLst>
            <a:ext uri="{28A0092B-C50C-407E-A947-70E740481C1C}">
              <a14:useLocalDpi xmlns:a14="http://schemas.microsoft.com/office/drawing/2010/main" val="0"/>
            </a:ext>
          </a:extLst>
        </a:blip>
        <a:srcRect/>
        <a:stretch>
          <a:fillRect/>
        </a:stretch>
      </xdr:blipFill>
      <xdr:spPr bwMode="auto">
        <a:xfrm>
          <a:off x="45567600" y="45215175"/>
          <a:ext cx="2047874"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2047874</xdr:colOff>
      <xdr:row>52</xdr:row>
      <xdr:rowOff>1</xdr:rowOff>
    </xdr:from>
    <xdr:to>
      <xdr:col>49</xdr:col>
      <xdr:colOff>2047874</xdr:colOff>
      <xdr:row>53</xdr:row>
      <xdr:rowOff>0</xdr:rowOff>
    </xdr:to>
    <xdr:pic>
      <xdr:nvPicPr>
        <xdr:cNvPr id="327" name="Image 326">
          <a:extLst>
            <a:ext uri="{FF2B5EF4-FFF2-40B4-BE49-F238E27FC236}">
              <a16:creationId xmlns:a16="http://schemas.microsoft.com/office/drawing/2014/main" id="{56E68321-D4C1-4D73-A103-AFC5D9838726}"/>
            </a:ext>
          </a:extLst>
        </xdr:cNvPr>
        <xdr:cNvPicPr preferRelativeResize="0">
          <a:picLocks noChangeArrowheads="1"/>
        </xdr:cNvPicPr>
      </xdr:nvPicPr>
      <xdr:blipFill>
        <a:blip xmlns:r="http://schemas.openxmlformats.org/officeDocument/2006/relationships" r:embed="rId285">
          <a:extLst>
            <a:ext uri="{28A0092B-C50C-407E-A947-70E740481C1C}">
              <a14:useLocalDpi xmlns:a14="http://schemas.microsoft.com/office/drawing/2010/main" val="0"/>
            </a:ext>
          </a:extLst>
        </a:blip>
        <a:srcRect/>
        <a:stretch>
          <a:fillRect/>
        </a:stretch>
      </xdr:blipFill>
      <xdr:spPr bwMode="auto">
        <a:xfrm>
          <a:off x="84210524" y="42033826"/>
          <a:ext cx="2047875" cy="761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53</xdr:row>
      <xdr:rowOff>4648</xdr:rowOff>
    </xdr:from>
    <xdr:to>
      <xdr:col>48</xdr:col>
      <xdr:colOff>2047874</xdr:colOff>
      <xdr:row>54</xdr:row>
      <xdr:rowOff>0</xdr:rowOff>
    </xdr:to>
    <xdr:pic>
      <xdr:nvPicPr>
        <xdr:cNvPr id="385" name="Image 384">
          <a:extLst>
            <a:ext uri="{FF2B5EF4-FFF2-40B4-BE49-F238E27FC236}">
              <a16:creationId xmlns:a16="http://schemas.microsoft.com/office/drawing/2014/main" id="{86B0E867-D414-4BDB-A986-6BCFCF374BB7}"/>
            </a:ext>
          </a:extLst>
        </xdr:cNvPr>
        <xdr:cNvPicPr preferRelativeResize="0">
          <a:picLocks noChangeArrowheads="1"/>
        </xdr:cNvPicPr>
      </xdr:nvPicPr>
      <xdr:blipFill>
        <a:blip xmlns:r="http://schemas.openxmlformats.org/officeDocument/2006/relationships" r:embed="rId286">
          <a:extLst>
            <a:ext uri="{28A0092B-C50C-407E-A947-70E740481C1C}">
              <a14:useLocalDpi xmlns:a14="http://schemas.microsoft.com/office/drawing/2010/main" val="0"/>
            </a:ext>
          </a:extLst>
        </a:blip>
        <a:srcRect/>
        <a:stretch>
          <a:fillRect/>
        </a:stretch>
      </xdr:blipFill>
      <xdr:spPr bwMode="auto">
        <a:xfrm>
          <a:off x="45567600" y="46172323"/>
          <a:ext cx="2047874" cy="9478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52</xdr:row>
      <xdr:rowOff>755158</xdr:rowOff>
    </xdr:from>
    <xdr:to>
      <xdr:col>50</xdr:col>
      <xdr:colOff>0</xdr:colOff>
      <xdr:row>54</xdr:row>
      <xdr:rowOff>0</xdr:rowOff>
    </xdr:to>
    <xdr:pic>
      <xdr:nvPicPr>
        <xdr:cNvPr id="386" name="Image 385">
          <a:extLst>
            <a:ext uri="{FF2B5EF4-FFF2-40B4-BE49-F238E27FC236}">
              <a16:creationId xmlns:a16="http://schemas.microsoft.com/office/drawing/2014/main" id="{F31FE95E-8063-4BEB-B255-027BE5421566}"/>
            </a:ext>
          </a:extLst>
        </xdr:cNvPr>
        <xdr:cNvPicPr preferRelativeResize="0">
          <a:picLocks noChangeArrowheads="1"/>
        </xdr:cNvPicPr>
      </xdr:nvPicPr>
      <xdr:blipFill>
        <a:blip xmlns:r="http://schemas.openxmlformats.org/officeDocument/2006/relationships" r:embed="rId287">
          <a:extLst>
            <a:ext uri="{28A0092B-C50C-407E-A947-70E740481C1C}">
              <a14:useLocalDpi xmlns:a14="http://schemas.microsoft.com/office/drawing/2010/main" val="0"/>
            </a:ext>
          </a:extLst>
        </a:blip>
        <a:srcRect/>
        <a:stretch>
          <a:fillRect/>
        </a:stretch>
      </xdr:blipFill>
      <xdr:spPr bwMode="auto">
        <a:xfrm>
          <a:off x="84210525" y="42788983"/>
          <a:ext cx="2047875" cy="5783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48</xdr:col>
      <xdr:colOff>0</xdr:colOff>
      <xdr:row>57</xdr:row>
      <xdr:rowOff>0</xdr:rowOff>
    </xdr:from>
    <xdr:to>
      <xdr:col>48</xdr:col>
      <xdr:colOff>2047874</xdr:colOff>
      <xdr:row>58</xdr:row>
      <xdr:rowOff>0</xdr:rowOff>
    </xdr:to>
    <xdr:pic>
      <xdr:nvPicPr>
        <xdr:cNvPr id="390" name="Image 389">
          <a:extLst>
            <a:ext uri="{FF2B5EF4-FFF2-40B4-BE49-F238E27FC236}">
              <a16:creationId xmlns:a16="http://schemas.microsoft.com/office/drawing/2014/main" id="{0CEC61A3-3FA4-4F13-8046-279D28127C68}"/>
            </a:ext>
          </a:extLst>
        </xdr:cNvPr>
        <xdr:cNvPicPr preferRelativeResize="0">
          <a:picLocks/>
        </xdr:cNvPicPr>
      </xdr:nvPicPr>
      <xdr:blipFill>
        <a:blip xmlns:r="http://schemas.openxmlformats.org/officeDocument/2006/relationships" r:embed="rId288"/>
        <a:stretch>
          <a:fillRect/>
        </a:stretch>
      </xdr:blipFill>
      <xdr:spPr>
        <a:xfrm>
          <a:off x="45567600" y="48834675"/>
          <a:ext cx="2047874" cy="2667000"/>
        </a:xfrm>
        <a:prstGeom prst="rect">
          <a:avLst/>
        </a:prstGeom>
      </xdr:spPr>
    </xdr:pic>
    <xdr:clientData/>
  </xdr:twoCellAnchor>
  <xdr:twoCellAnchor>
    <xdr:from>
      <xdr:col>49</xdr:col>
      <xdr:colOff>0</xdr:colOff>
      <xdr:row>57</xdr:row>
      <xdr:rowOff>0</xdr:rowOff>
    </xdr:from>
    <xdr:to>
      <xdr:col>50</xdr:col>
      <xdr:colOff>0</xdr:colOff>
      <xdr:row>58</xdr:row>
      <xdr:rowOff>0</xdr:rowOff>
    </xdr:to>
    <xdr:pic>
      <xdr:nvPicPr>
        <xdr:cNvPr id="391" name="Image 390">
          <a:extLst>
            <a:ext uri="{FF2B5EF4-FFF2-40B4-BE49-F238E27FC236}">
              <a16:creationId xmlns:a16="http://schemas.microsoft.com/office/drawing/2014/main" id="{B5B920B9-9D0B-410F-BFEF-B6EC38E2CF9F}"/>
            </a:ext>
          </a:extLst>
        </xdr:cNvPr>
        <xdr:cNvPicPr preferRelativeResize="0">
          <a:picLocks/>
        </xdr:cNvPicPr>
      </xdr:nvPicPr>
      <xdr:blipFill>
        <a:blip xmlns:r="http://schemas.openxmlformats.org/officeDocument/2006/relationships" r:embed="rId289"/>
        <a:stretch>
          <a:fillRect/>
        </a:stretch>
      </xdr:blipFill>
      <xdr:spPr>
        <a:xfrm>
          <a:off x="84210525" y="44319825"/>
          <a:ext cx="2047875" cy="2095500"/>
        </a:xfrm>
        <a:prstGeom prst="rect">
          <a:avLst/>
        </a:prstGeom>
      </xdr:spPr>
    </xdr:pic>
    <xdr:clientData/>
  </xdr:twoCellAnchor>
  <xdr:twoCellAnchor>
    <xdr:from>
      <xdr:col>48</xdr:col>
      <xdr:colOff>0</xdr:colOff>
      <xdr:row>153</xdr:row>
      <xdr:rowOff>0</xdr:rowOff>
    </xdr:from>
    <xdr:to>
      <xdr:col>49</xdr:col>
      <xdr:colOff>0</xdr:colOff>
      <xdr:row>154</xdr:row>
      <xdr:rowOff>1</xdr:rowOff>
    </xdr:to>
    <xdr:pic>
      <xdr:nvPicPr>
        <xdr:cNvPr id="392" name="Image 391" descr="Une image contenant ciel, extérieur&#10;&#10;Description générée automatiquement">
          <a:extLst>
            <a:ext uri="{FF2B5EF4-FFF2-40B4-BE49-F238E27FC236}">
              <a16:creationId xmlns:a16="http://schemas.microsoft.com/office/drawing/2014/main" id="{D5832FAD-9F75-4ABA-899A-5B50CE819C37}"/>
            </a:ext>
          </a:extLst>
        </xdr:cNvPr>
        <xdr:cNvPicPr preferRelativeResize="0">
          <a:picLocks/>
        </xdr:cNvPicPr>
      </xdr:nvPicPr>
      <xdr:blipFill>
        <a:blip xmlns:r="http://schemas.openxmlformats.org/officeDocument/2006/relationships" r:embed="rId290" cstate="print">
          <a:extLst>
            <a:ext uri="{28A0092B-C50C-407E-A947-70E740481C1C}">
              <a14:useLocalDpi xmlns:a14="http://schemas.microsoft.com/office/drawing/2010/main" val="0"/>
            </a:ext>
          </a:extLst>
        </a:blip>
        <a:srcRect/>
        <a:stretch>
          <a:fillRect/>
        </a:stretch>
      </xdr:blipFill>
      <xdr:spPr bwMode="auto">
        <a:xfrm>
          <a:off x="82162650" y="112414050"/>
          <a:ext cx="2047875" cy="485776"/>
        </a:xfrm>
        <a:prstGeom prst="rect">
          <a:avLst/>
        </a:prstGeom>
        <a:noFill/>
        <a:ln>
          <a:noFill/>
        </a:ln>
      </xdr:spPr>
    </xdr:pic>
    <xdr:clientData/>
  </xdr:twoCellAnchor>
  <xdr:twoCellAnchor>
    <xdr:from>
      <xdr:col>48</xdr:col>
      <xdr:colOff>0</xdr:colOff>
      <xdr:row>18</xdr:row>
      <xdr:rowOff>0</xdr:rowOff>
    </xdr:from>
    <xdr:to>
      <xdr:col>49</xdr:col>
      <xdr:colOff>0</xdr:colOff>
      <xdr:row>19</xdr:row>
      <xdr:rowOff>0</xdr:rowOff>
    </xdr:to>
    <xdr:pic>
      <xdr:nvPicPr>
        <xdr:cNvPr id="393" name="Image 392">
          <a:extLst>
            <a:ext uri="{FF2B5EF4-FFF2-40B4-BE49-F238E27FC236}">
              <a16:creationId xmlns:a16="http://schemas.microsoft.com/office/drawing/2014/main" id="{815D2555-0A54-4DE0-AD1E-DD8E33124E11}"/>
            </a:ext>
          </a:extLst>
        </xdr:cNvPr>
        <xdr:cNvPicPr preferRelativeResize="0">
          <a:picLocks/>
        </xdr:cNvPicPr>
      </xdr:nvPicPr>
      <xdr:blipFill>
        <a:blip xmlns:r="http://schemas.openxmlformats.org/officeDocument/2006/relationships" r:embed="rId291" cstate="print">
          <a:extLst>
            <a:ext uri="{28A0092B-C50C-407E-A947-70E740481C1C}">
              <a14:useLocalDpi xmlns:a14="http://schemas.microsoft.com/office/drawing/2010/main" val="0"/>
            </a:ext>
          </a:extLst>
        </a:blip>
        <a:srcRect/>
        <a:stretch>
          <a:fillRect/>
        </a:stretch>
      </xdr:blipFill>
      <xdr:spPr bwMode="auto">
        <a:xfrm>
          <a:off x="82162650" y="12954000"/>
          <a:ext cx="2047875" cy="1143000"/>
        </a:xfrm>
        <a:prstGeom prst="rect">
          <a:avLst/>
        </a:prstGeom>
        <a:noFill/>
        <a:ln>
          <a:noFill/>
        </a:ln>
      </xdr:spPr>
    </xdr:pic>
    <xdr:clientData/>
  </xdr:twoCellAnchor>
  <xdr:twoCellAnchor>
    <xdr:from>
      <xdr:col>48</xdr:col>
      <xdr:colOff>0</xdr:colOff>
      <xdr:row>25</xdr:row>
      <xdr:rowOff>0</xdr:rowOff>
    </xdr:from>
    <xdr:to>
      <xdr:col>49</xdr:col>
      <xdr:colOff>0</xdr:colOff>
      <xdr:row>26</xdr:row>
      <xdr:rowOff>0</xdr:rowOff>
    </xdr:to>
    <xdr:pic>
      <xdr:nvPicPr>
        <xdr:cNvPr id="394" name="Image 393" descr="Une image contenant texte, terrain, arbre, extérieur&#10;&#10;Description générée automatiquement">
          <a:extLst>
            <a:ext uri="{FF2B5EF4-FFF2-40B4-BE49-F238E27FC236}">
              <a16:creationId xmlns:a16="http://schemas.microsoft.com/office/drawing/2014/main" id="{00000000-0008-0000-0000-00006C010000}"/>
            </a:ext>
          </a:extLst>
        </xdr:cNvPr>
        <xdr:cNvPicPr preferRelativeResize="0">
          <a:picLocks/>
        </xdr:cNvPicPr>
      </xdr:nvPicPr>
      <xdr:blipFill>
        <a:blip xmlns:r="http://schemas.openxmlformats.org/officeDocument/2006/relationships" r:embed="rId292" cstate="print">
          <a:extLst>
            <a:ext uri="{28A0092B-C50C-407E-A947-70E740481C1C}">
              <a14:useLocalDpi xmlns:a14="http://schemas.microsoft.com/office/drawing/2010/main" val="0"/>
            </a:ext>
          </a:extLst>
        </a:blip>
        <a:srcRect/>
        <a:stretch>
          <a:fillRect/>
        </a:stretch>
      </xdr:blipFill>
      <xdr:spPr bwMode="auto">
        <a:xfrm>
          <a:off x="82162650" y="20602575"/>
          <a:ext cx="2047875" cy="971550"/>
        </a:xfrm>
        <a:prstGeom prst="rect">
          <a:avLst/>
        </a:prstGeom>
        <a:noFill/>
        <a:ln>
          <a:noFill/>
        </a:ln>
      </xdr:spPr>
    </xdr:pic>
    <xdr:clientData/>
  </xdr:twoCellAnchor>
  <xdr:twoCellAnchor>
    <xdr:from>
      <xdr:col>49</xdr:col>
      <xdr:colOff>0</xdr:colOff>
      <xdr:row>25</xdr:row>
      <xdr:rowOff>1</xdr:rowOff>
    </xdr:from>
    <xdr:to>
      <xdr:col>50</xdr:col>
      <xdr:colOff>0</xdr:colOff>
      <xdr:row>26</xdr:row>
      <xdr:rowOff>1</xdr:rowOff>
    </xdr:to>
    <xdr:pic>
      <xdr:nvPicPr>
        <xdr:cNvPr id="395" name="Image 394">
          <a:extLst>
            <a:ext uri="{FF2B5EF4-FFF2-40B4-BE49-F238E27FC236}">
              <a16:creationId xmlns:a16="http://schemas.microsoft.com/office/drawing/2014/main" id="{8616399B-7928-4FDA-9411-A09EE9E3AA54}"/>
            </a:ext>
          </a:extLst>
        </xdr:cNvPr>
        <xdr:cNvPicPr preferRelativeResize="0">
          <a:picLocks/>
        </xdr:cNvPicPr>
      </xdr:nvPicPr>
      <xdr:blipFill>
        <a:blip xmlns:r="http://schemas.openxmlformats.org/officeDocument/2006/relationships" r:embed="rId293" cstate="print">
          <a:extLst>
            <a:ext uri="{28A0092B-C50C-407E-A947-70E740481C1C}">
              <a14:useLocalDpi xmlns:a14="http://schemas.microsoft.com/office/drawing/2010/main" val="0"/>
            </a:ext>
          </a:extLst>
        </a:blip>
        <a:srcRect/>
        <a:stretch>
          <a:fillRect/>
        </a:stretch>
      </xdr:blipFill>
      <xdr:spPr bwMode="auto">
        <a:xfrm>
          <a:off x="84210525" y="20602576"/>
          <a:ext cx="2047875" cy="971550"/>
        </a:xfrm>
        <a:prstGeom prst="rect">
          <a:avLst/>
        </a:prstGeom>
        <a:noFill/>
        <a:ln>
          <a:noFill/>
        </a:ln>
      </xdr:spPr>
    </xdr:pic>
    <xdr:clientData/>
  </xdr:twoCellAnchor>
  <xdr:twoCellAnchor>
    <xdr:from>
      <xdr:col>48</xdr:col>
      <xdr:colOff>0</xdr:colOff>
      <xdr:row>138</xdr:row>
      <xdr:rowOff>0</xdr:rowOff>
    </xdr:from>
    <xdr:to>
      <xdr:col>49</xdr:col>
      <xdr:colOff>0</xdr:colOff>
      <xdr:row>139</xdr:row>
      <xdr:rowOff>0</xdr:rowOff>
    </xdr:to>
    <xdr:pic>
      <xdr:nvPicPr>
        <xdr:cNvPr id="396" name="Image 395" descr="Une image contenant terrain, ciel, extérieur, machine agricole&#10;&#10;Description générée automatiquement">
          <a:extLst>
            <a:ext uri="{FF2B5EF4-FFF2-40B4-BE49-F238E27FC236}">
              <a16:creationId xmlns:a16="http://schemas.microsoft.com/office/drawing/2014/main" id="{70E9E7B3-F05D-4417-B73C-E2DBC066E5D3}"/>
            </a:ext>
          </a:extLst>
        </xdr:cNvPr>
        <xdr:cNvPicPr preferRelativeResize="0">
          <a:picLocks/>
        </xdr:cNvPicPr>
      </xdr:nvPicPr>
      <xdr:blipFill>
        <a:blip xmlns:r="http://schemas.openxmlformats.org/officeDocument/2006/relationships" r:embed="rId294" cstate="print">
          <a:extLst>
            <a:ext uri="{28A0092B-C50C-407E-A947-70E740481C1C}">
              <a14:useLocalDpi xmlns:a14="http://schemas.microsoft.com/office/drawing/2010/main" val="0"/>
            </a:ext>
          </a:extLst>
        </a:blip>
        <a:srcRect/>
        <a:stretch>
          <a:fillRect/>
        </a:stretch>
      </xdr:blipFill>
      <xdr:spPr bwMode="auto">
        <a:xfrm>
          <a:off x="82162650" y="101603175"/>
          <a:ext cx="2047875" cy="647700"/>
        </a:xfrm>
        <a:prstGeom prst="rect">
          <a:avLst/>
        </a:prstGeom>
        <a:noFill/>
        <a:ln>
          <a:noFill/>
        </a:ln>
      </xdr:spPr>
    </xdr:pic>
    <xdr:clientData/>
  </xdr:twoCellAnchor>
  <xdr:twoCellAnchor>
    <xdr:from>
      <xdr:col>48</xdr:col>
      <xdr:colOff>0</xdr:colOff>
      <xdr:row>135</xdr:row>
      <xdr:rowOff>1</xdr:rowOff>
    </xdr:from>
    <xdr:to>
      <xdr:col>49</xdr:col>
      <xdr:colOff>0</xdr:colOff>
      <xdr:row>136</xdr:row>
      <xdr:rowOff>1</xdr:rowOff>
    </xdr:to>
    <xdr:pic>
      <xdr:nvPicPr>
        <xdr:cNvPr id="397" name="Image 396" descr="C:\Users\HP\Documents\FFOutput\IMG_5368.jpg">
          <a:extLst>
            <a:ext uri="{FF2B5EF4-FFF2-40B4-BE49-F238E27FC236}">
              <a16:creationId xmlns:a16="http://schemas.microsoft.com/office/drawing/2014/main" id="{8F897938-4F22-4E21-92A9-535D84DE601F}"/>
            </a:ext>
          </a:extLst>
        </xdr:cNvPr>
        <xdr:cNvPicPr preferRelativeResize="0"/>
      </xdr:nvPicPr>
      <xdr:blipFill>
        <a:blip xmlns:r="http://schemas.openxmlformats.org/officeDocument/2006/relationships" r:embed="rId295" cstate="email">
          <a:extLst>
            <a:ext uri="{28A0092B-C50C-407E-A947-70E740481C1C}">
              <a14:useLocalDpi xmlns:a14="http://schemas.microsoft.com/office/drawing/2010/main"/>
            </a:ext>
          </a:extLst>
        </a:blip>
        <a:srcRect/>
        <a:stretch>
          <a:fillRect/>
        </a:stretch>
      </xdr:blipFill>
      <xdr:spPr bwMode="auto">
        <a:xfrm>
          <a:off x="82162650" y="99174301"/>
          <a:ext cx="2047875" cy="971550"/>
        </a:xfrm>
        <a:prstGeom prst="rect">
          <a:avLst/>
        </a:prstGeom>
        <a:noFill/>
        <a:ln w="9525">
          <a:noFill/>
          <a:miter lim="800000"/>
          <a:headEnd/>
          <a:tailEnd/>
        </a:ln>
      </xdr:spPr>
    </xdr:pic>
    <xdr:clientData/>
  </xdr:twoCellAnchor>
  <xdr:twoCellAnchor>
    <xdr:from>
      <xdr:col>48</xdr:col>
      <xdr:colOff>2047874</xdr:colOff>
      <xdr:row>135</xdr:row>
      <xdr:rowOff>0</xdr:rowOff>
    </xdr:from>
    <xdr:to>
      <xdr:col>49</xdr:col>
      <xdr:colOff>2047874</xdr:colOff>
      <xdr:row>136</xdr:row>
      <xdr:rowOff>0</xdr:rowOff>
    </xdr:to>
    <xdr:pic>
      <xdr:nvPicPr>
        <xdr:cNvPr id="398" name="Image 397" descr="C:\Users\HP\Documents\FFOutput\IMG_5347.jpg">
          <a:extLst>
            <a:ext uri="{FF2B5EF4-FFF2-40B4-BE49-F238E27FC236}">
              <a16:creationId xmlns:a16="http://schemas.microsoft.com/office/drawing/2014/main" id="{B10FE567-F4EF-410D-97BB-9E5ACF71A79E}"/>
            </a:ext>
          </a:extLst>
        </xdr:cNvPr>
        <xdr:cNvPicPr preferRelativeResize="0"/>
      </xdr:nvPicPr>
      <xdr:blipFill>
        <a:blip xmlns:r="http://schemas.openxmlformats.org/officeDocument/2006/relationships" r:embed="rId296" cstate="email">
          <a:extLst>
            <a:ext uri="{28A0092B-C50C-407E-A947-70E740481C1C}">
              <a14:useLocalDpi xmlns:a14="http://schemas.microsoft.com/office/drawing/2010/main"/>
            </a:ext>
          </a:extLst>
        </a:blip>
        <a:srcRect/>
        <a:stretch>
          <a:fillRect/>
        </a:stretch>
      </xdr:blipFill>
      <xdr:spPr bwMode="auto">
        <a:xfrm>
          <a:off x="84210524" y="99174300"/>
          <a:ext cx="2047875" cy="971550"/>
        </a:xfrm>
        <a:prstGeom prst="rect">
          <a:avLst/>
        </a:prstGeom>
        <a:noFill/>
        <a:ln w="9525">
          <a:noFill/>
          <a:miter lim="800000"/>
          <a:headEnd/>
          <a:tailEnd/>
        </a:ln>
      </xdr:spPr>
    </xdr:pic>
    <xdr:clientData/>
  </xdr:twoCellAnchor>
  <xdr:twoCellAnchor>
    <xdr:from>
      <xdr:col>48</xdr:col>
      <xdr:colOff>0</xdr:colOff>
      <xdr:row>143</xdr:row>
      <xdr:rowOff>971549</xdr:rowOff>
    </xdr:from>
    <xdr:to>
      <xdr:col>49</xdr:col>
      <xdr:colOff>0</xdr:colOff>
      <xdr:row>144</xdr:row>
      <xdr:rowOff>1133474</xdr:rowOff>
    </xdr:to>
    <xdr:pic>
      <xdr:nvPicPr>
        <xdr:cNvPr id="399" name="Image 398">
          <a:extLst>
            <a:ext uri="{FF2B5EF4-FFF2-40B4-BE49-F238E27FC236}">
              <a16:creationId xmlns:a16="http://schemas.microsoft.com/office/drawing/2014/main" id="{455B5B9A-1332-4552-9611-F4AFDAB46E32}"/>
            </a:ext>
          </a:extLst>
        </xdr:cNvPr>
        <xdr:cNvPicPr preferRelativeResize="0">
          <a:picLocks/>
        </xdr:cNvPicPr>
      </xdr:nvPicPr>
      <xdr:blipFill>
        <a:blip xmlns:r="http://schemas.openxmlformats.org/officeDocument/2006/relationships" r:embed="rId297" cstate="print">
          <a:extLst>
            <a:ext uri="{28A0092B-C50C-407E-A947-70E740481C1C}">
              <a14:useLocalDpi xmlns:a14="http://schemas.microsoft.com/office/drawing/2010/main" val="0"/>
            </a:ext>
          </a:extLst>
        </a:blip>
        <a:stretch>
          <a:fillRect/>
        </a:stretch>
      </xdr:blipFill>
      <xdr:spPr>
        <a:xfrm>
          <a:off x="82162650" y="106660949"/>
          <a:ext cx="2047875" cy="1133475"/>
        </a:xfrm>
        <a:prstGeom prst="rect">
          <a:avLst/>
        </a:prstGeom>
      </xdr:spPr>
    </xdr:pic>
    <xdr:clientData/>
  </xdr:twoCellAnchor>
  <xdr:twoCellAnchor>
    <xdr:from>
      <xdr:col>48</xdr:col>
      <xdr:colOff>2047874</xdr:colOff>
      <xdr:row>143</xdr:row>
      <xdr:rowOff>971549</xdr:rowOff>
    </xdr:from>
    <xdr:to>
      <xdr:col>49</xdr:col>
      <xdr:colOff>2047874</xdr:colOff>
      <xdr:row>144</xdr:row>
      <xdr:rowOff>1133474</xdr:rowOff>
    </xdr:to>
    <xdr:pic>
      <xdr:nvPicPr>
        <xdr:cNvPr id="400" name="Image 399">
          <a:extLst>
            <a:ext uri="{FF2B5EF4-FFF2-40B4-BE49-F238E27FC236}">
              <a16:creationId xmlns:a16="http://schemas.microsoft.com/office/drawing/2014/main" id="{68C41737-7050-4045-891D-C1A32544F8DB}"/>
            </a:ext>
          </a:extLst>
        </xdr:cNvPr>
        <xdr:cNvPicPr preferRelativeResize="0">
          <a:picLocks/>
        </xdr:cNvPicPr>
      </xdr:nvPicPr>
      <xdr:blipFill>
        <a:blip xmlns:r="http://schemas.openxmlformats.org/officeDocument/2006/relationships" r:embed="rId298" cstate="print">
          <a:extLst>
            <a:ext uri="{28A0092B-C50C-407E-A947-70E740481C1C}">
              <a14:useLocalDpi xmlns:a14="http://schemas.microsoft.com/office/drawing/2010/main" val="0"/>
            </a:ext>
          </a:extLst>
        </a:blip>
        <a:stretch>
          <a:fillRect/>
        </a:stretch>
      </xdr:blipFill>
      <xdr:spPr>
        <a:xfrm>
          <a:off x="84210524" y="106660949"/>
          <a:ext cx="2047875" cy="1133475"/>
        </a:xfrm>
        <a:prstGeom prst="rect">
          <a:avLst/>
        </a:prstGeom>
      </xdr:spPr>
    </xdr:pic>
    <xdr:clientData/>
  </xdr:twoCellAnchor>
  <xdr:twoCellAnchor>
    <xdr:from>
      <xdr:col>48</xdr:col>
      <xdr:colOff>0</xdr:colOff>
      <xdr:row>136</xdr:row>
      <xdr:rowOff>0</xdr:rowOff>
    </xdr:from>
    <xdr:to>
      <xdr:col>48</xdr:col>
      <xdr:colOff>2047874</xdr:colOff>
      <xdr:row>137</xdr:row>
      <xdr:rowOff>0</xdr:rowOff>
    </xdr:to>
    <xdr:pic>
      <xdr:nvPicPr>
        <xdr:cNvPr id="401" name="Image 400">
          <a:extLst>
            <a:ext uri="{FF2B5EF4-FFF2-40B4-BE49-F238E27FC236}">
              <a16:creationId xmlns:a16="http://schemas.microsoft.com/office/drawing/2014/main" id="{45FD6BDA-FE2E-4136-956B-AA5BE2375FB0}"/>
            </a:ext>
          </a:extLst>
        </xdr:cNvPr>
        <xdr:cNvPicPr preferRelativeResize="0">
          <a:picLocks/>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45567600" y="110871000"/>
          <a:ext cx="2047874" cy="1143000"/>
        </a:xfrm>
        <a:prstGeom prst="rect">
          <a:avLst/>
        </a:prstGeom>
      </xdr:spPr>
    </xdr:pic>
    <xdr:clientData/>
  </xdr:twoCellAnchor>
  <xdr:twoCellAnchor>
    <xdr:from>
      <xdr:col>48</xdr:col>
      <xdr:colOff>2047874</xdr:colOff>
      <xdr:row>136</xdr:row>
      <xdr:rowOff>12246</xdr:rowOff>
    </xdr:from>
    <xdr:to>
      <xdr:col>49</xdr:col>
      <xdr:colOff>2047874</xdr:colOff>
      <xdr:row>137</xdr:row>
      <xdr:rowOff>0</xdr:rowOff>
    </xdr:to>
    <xdr:pic>
      <xdr:nvPicPr>
        <xdr:cNvPr id="402" name="Image 401">
          <a:extLst>
            <a:ext uri="{FF2B5EF4-FFF2-40B4-BE49-F238E27FC236}">
              <a16:creationId xmlns:a16="http://schemas.microsoft.com/office/drawing/2014/main" id="{DB927003-2B32-4EB2-A40F-C5965E618625}"/>
            </a:ext>
          </a:extLst>
        </xdr:cNvPr>
        <xdr:cNvPicPr preferRelativeResize="0">
          <a:picLocks/>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83000849" y="100520046"/>
          <a:ext cx="2047875" cy="959304"/>
        </a:xfrm>
        <a:prstGeom prst="rect">
          <a:avLst/>
        </a:prstGeom>
      </xdr:spPr>
    </xdr:pic>
    <xdr:clientData/>
  </xdr:twoCellAnchor>
  <xdr:twoCellAnchor>
    <xdr:from>
      <xdr:col>48</xdr:col>
      <xdr:colOff>2047874</xdr:colOff>
      <xdr:row>163</xdr:row>
      <xdr:rowOff>0</xdr:rowOff>
    </xdr:from>
    <xdr:to>
      <xdr:col>49</xdr:col>
      <xdr:colOff>2047874</xdr:colOff>
      <xdr:row>164</xdr:row>
      <xdr:rowOff>0</xdr:rowOff>
    </xdr:to>
    <xdr:pic>
      <xdr:nvPicPr>
        <xdr:cNvPr id="403" name="Image 1">
          <a:extLst>
            <a:ext uri="{FF2B5EF4-FFF2-40B4-BE49-F238E27FC236}">
              <a16:creationId xmlns:a16="http://schemas.microsoft.com/office/drawing/2014/main" id="{81CD8C20-E2B7-4801-93A4-276F0A1E1BEC}"/>
            </a:ext>
          </a:extLst>
        </xdr:cNvPr>
        <xdr:cNvPicPr preferRelativeResize="0">
          <a:picLocks/>
        </xdr:cNvPicPr>
      </xdr:nvPicPr>
      <xdr:blipFill>
        <a:blip xmlns:r="http://schemas.openxmlformats.org/officeDocument/2006/relationships" r:embed="rId301" cstate="print">
          <a:extLst>
            <a:ext uri="{28A0092B-C50C-407E-A947-70E740481C1C}">
              <a14:useLocalDpi xmlns:a14="http://schemas.microsoft.com/office/drawing/2010/main" val="0"/>
            </a:ext>
          </a:extLst>
        </a:blip>
        <a:srcRect/>
        <a:stretch>
          <a:fillRect/>
        </a:stretch>
      </xdr:blipFill>
      <xdr:spPr bwMode="auto">
        <a:xfrm>
          <a:off x="81133949" y="125120400"/>
          <a:ext cx="2047875" cy="2476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49</xdr:col>
      <xdr:colOff>0</xdr:colOff>
      <xdr:row>157</xdr:row>
      <xdr:rowOff>0</xdr:rowOff>
    </xdr:from>
    <xdr:to>
      <xdr:col>50</xdr:col>
      <xdr:colOff>0</xdr:colOff>
      <xdr:row>158</xdr:row>
      <xdr:rowOff>0</xdr:rowOff>
    </xdr:to>
    <xdr:pic>
      <xdr:nvPicPr>
        <xdr:cNvPr id="404" name="Image 403">
          <a:extLst>
            <a:ext uri="{FF2B5EF4-FFF2-40B4-BE49-F238E27FC236}">
              <a16:creationId xmlns:a16="http://schemas.microsoft.com/office/drawing/2014/main" id="{C423AAAF-1877-42B4-9BA5-30B9B0A6A90A}"/>
            </a:ext>
          </a:extLst>
        </xdr:cNvPr>
        <xdr:cNvPicPr preferRelativeResize="0">
          <a:picLocks/>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81133950" y="122139075"/>
          <a:ext cx="2047875" cy="1123950"/>
        </a:xfrm>
        <a:prstGeom prst="rect">
          <a:avLst/>
        </a:prstGeom>
      </xdr:spPr>
    </xdr:pic>
    <xdr:clientData/>
  </xdr:twoCellAnchor>
  <xdr:twoCellAnchor>
    <xdr:from>
      <xdr:col>48</xdr:col>
      <xdr:colOff>0</xdr:colOff>
      <xdr:row>157</xdr:row>
      <xdr:rowOff>0</xdr:rowOff>
    </xdr:from>
    <xdr:to>
      <xdr:col>49</xdr:col>
      <xdr:colOff>0</xdr:colOff>
      <xdr:row>158</xdr:row>
      <xdr:rowOff>0</xdr:rowOff>
    </xdr:to>
    <xdr:pic>
      <xdr:nvPicPr>
        <xdr:cNvPr id="405" name="Image 404">
          <a:extLst>
            <a:ext uri="{FF2B5EF4-FFF2-40B4-BE49-F238E27FC236}">
              <a16:creationId xmlns:a16="http://schemas.microsoft.com/office/drawing/2014/main" id="{E26E844F-C139-4249-95A0-D3CF4BA92A96}"/>
            </a:ext>
          </a:extLst>
        </xdr:cNvPr>
        <xdr:cNvPicPr preferRelativeResize="0">
          <a:picLocks/>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79086075" y="122139075"/>
          <a:ext cx="2047875" cy="1123950"/>
        </a:xfrm>
        <a:prstGeom prst="rect">
          <a:avLst/>
        </a:prstGeom>
      </xdr:spPr>
    </xdr:pic>
    <xdr:clientData/>
  </xdr:twoCellAnchor>
  <xdr:twoCellAnchor>
    <xdr:from>
      <xdr:col>48</xdr:col>
      <xdr:colOff>0</xdr:colOff>
      <xdr:row>203</xdr:row>
      <xdr:rowOff>0</xdr:rowOff>
    </xdr:from>
    <xdr:to>
      <xdr:col>49</xdr:col>
      <xdr:colOff>0</xdr:colOff>
      <xdr:row>204</xdr:row>
      <xdr:rowOff>0</xdr:rowOff>
    </xdr:to>
    <xdr:pic>
      <xdr:nvPicPr>
        <xdr:cNvPr id="406" name="Image 405">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304" cstate="email">
          <a:extLst>
            <a:ext uri="{28A0092B-C50C-407E-A947-70E740481C1C}">
              <a14:useLocalDpi xmlns:a14="http://schemas.microsoft.com/office/drawing/2010/main" val="0"/>
            </a:ext>
          </a:extLst>
        </a:blip>
        <a:srcRect/>
        <a:stretch>
          <a:fillRect/>
        </a:stretch>
      </xdr:blipFill>
      <xdr:spPr bwMode="auto">
        <a:xfrm>
          <a:off x="79086075" y="161677350"/>
          <a:ext cx="2047875" cy="485775"/>
        </a:xfrm>
        <a:prstGeom prst="rect">
          <a:avLst/>
        </a:prstGeom>
        <a:noFill/>
        <a:ln>
          <a:noFill/>
        </a:ln>
      </xdr:spPr>
    </xdr:pic>
    <xdr:clientData/>
  </xdr:twoCellAnchor>
  <xdr:twoCellAnchor>
    <xdr:from>
      <xdr:col>48</xdr:col>
      <xdr:colOff>2047874</xdr:colOff>
      <xdr:row>203</xdr:row>
      <xdr:rowOff>0</xdr:rowOff>
    </xdr:from>
    <xdr:to>
      <xdr:col>49</xdr:col>
      <xdr:colOff>2047874</xdr:colOff>
      <xdr:row>204</xdr:row>
      <xdr:rowOff>0</xdr:rowOff>
    </xdr:to>
    <xdr:pic>
      <xdr:nvPicPr>
        <xdr:cNvPr id="407" name="Image 406">
          <a:extLst>
            <a:ext uri="{FF2B5EF4-FFF2-40B4-BE49-F238E27FC236}">
              <a16:creationId xmlns:a16="http://schemas.microsoft.com/office/drawing/2014/main" id="{E498CBB4-5D3E-49E6-B2F2-FD05E7BAFD72}"/>
            </a:ext>
          </a:extLst>
        </xdr:cNvPr>
        <xdr:cNvPicPr preferRelativeResize="0">
          <a:picLocks/>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81133949" y="161677350"/>
          <a:ext cx="2047875" cy="485775"/>
        </a:xfrm>
        <a:prstGeom prst="rect">
          <a:avLst/>
        </a:prstGeom>
      </xdr:spPr>
    </xdr:pic>
    <xdr:clientData/>
  </xdr:twoCellAnchor>
  <xdr:twoCellAnchor>
    <xdr:from>
      <xdr:col>48</xdr:col>
      <xdr:colOff>0</xdr:colOff>
      <xdr:row>206</xdr:row>
      <xdr:rowOff>0</xdr:rowOff>
    </xdr:from>
    <xdr:to>
      <xdr:col>49</xdr:col>
      <xdr:colOff>0</xdr:colOff>
      <xdr:row>206</xdr:row>
      <xdr:rowOff>1627505</xdr:rowOff>
    </xdr:to>
    <xdr:pic>
      <xdr:nvPicPr>
        <xdr:cNvPr id="408" name="Image 407">
          <a:extLst>
            <a:ext uri="{FF2B5EF4-FFF2-40B4-BE49-F238E27FC236}">
              <a16:creationId xmlns:a16="http://schemas.microsoft.com/office/drawing/2014/main" id="{DA76BD1B-81D5-4AD8-9F09-4A230C8FA64F}"/>
            </a:ext>
          </a:extLst>
        </xdr:cNvPr>
        <xdr:cNvPicPr preferRelativeResize="0">
          <a:picLocks/>
        </xdr:cNvPicPr>
      </xdr:nvPicPr>
      <xdr:blipFill>
        <a:blip xmlns:r="http://schemas.openxmlformats.org/officeDocument/2006/relationships" r:embed="rId306">
          <a:extLst>
            <a:ext uri="{28A0092B-C50C-407E-A947-70E740481C1C}">
              <a14:useLocalDpi xmlns:a14="http://schemas.microsoft.com/office/drawing/2010/main" val="0"/>
            </a:ext>
          </a:extLst>
        </a:blip>
        <a:srcRect/>
        <a:stretch>
          <a:fillRect/>
        </a:stretch>
      </xdr:blipFill>
      <xdr:spPr bwMode="auto">
        <a:xfrm>
          <a:off x="79086075" y="164563425"/>
          <a:ext cx="2047875" cy="1627505"/>
        </a:xfrm>
        <a:prstGeom prst="rect">
          <a:avLst/>
        </a:prstGeom>
        <a:noFill/>
        <a:ln>
          <a:noFill/>
        </a:ln>
      </xdr:spPr>
    </xdr:pic>
    <xdr:clientData/>
  </xdr:twoCellAnchor>
  <xdr:twoCellAnchor>
    <xdr:from>
      <xdr:col>49</xdr:col>
      <xdr:colOff>0</xdr:colOff>
      <xdr:row>206</xdr:row>
      <xdr:rowOff>0</xdr:rowOff>
    </xdr:from>
    <xdr:to>
      <xdr:col>50</xdr:col>
      <xdr:colOff>0</xdr:colOff>
      <xdr:row>206</xdr:row>
      <xdr:rowOff>1619885</xdr:rowOff>
    </xdr:to>
    <xdr:pic>
      <xdr:nvPicPr>
        <xdr:cNvPr id="409" name="Image 408">
          <a:extLst>
            <a:ext uri="{FF2B5EF4-FFF2-40B4-BE49-F238E27FC236}">
              <a16:creationId xmlns:a16="http://schemas.microsoft.com/office/drawing/2014/main" id="{86BE0395-8201-4E76-B099-29F5E320B47D}"/>
            </a:ext>
          </a:extLst>
        </xdr:cNvPr>
        <xdr:cNvPicPr preferRelativeResize="0">
          <a:picLocks/>
        </xdr:cNvPicPr>
      </xdr:nvPicPr>
      <xdr:blipFill>
        <a:blip xmlns:r="http://schemas.openxmlformats.org/officeDocument/2006/relationships" r:embed="rId307">
          <a:extLst>
            <a:ext uri="{28A0092B-C50C-407E-A947-70E740481C1C}">
              <a14:useLocalDpi xmlns:a14="http://schemas.microsoft.com/office/drawing/2010/main" val="0"/>
            </a:ext>
          </a:extLst>
        </a:blip>
        <a:srcRect/>
        <a:stretch>
          <a:fillRect/>
        </a:stretch>
      </xdr:blipFill>
      <xdr:spPr bwMode="auto">
        <a:xfrm>
          <a:off x="81133950" y="164563425"/>
          <a:ext cx="2047875" cy="1619885"/>
        </a:xfrm>
        <a:prstGeom prst="rect">
          <a:avLst/>
        </a:prstGeom>
        <a:noFill/>
        <a:ln>
          <a:noFill/>
        </a:ln>
      </xdr:spPr>
    </xdr:pic>
    <xdr:clientData/>
  </xdr:twoCellAnchor>
  <xdr:twoCellAnchor>
    <xdr:from>
      <xdr:col>48</xdr:col>
      <xdr:colOff>0</xdr:colOff>
      <xdr:row>207</xdr:row>
      <xdr:rowOff>0</xdr:rowOff>
    </xdr:from>
    <xdr:to>
      <xdr:col>49</xdr:col>
      <xdr:colOff>0</xdr:colOff>
      <xdr:row>208</xdr:row>
      <xdr:rowOff>0</xdr:rowOff>
    </xdr:to>
    <xdr:pic>
      <xdr:nvPicPr>
        <xdr:cNvPr id="410" name="Image 409">
          <a:extLst>
            <a:ext uri="{FF2B5EF4-FFF2-40B4-BE49-F238E27FC236}">
              <a16:creationId xmlns:a16="http://schemas.microsoft.com/office/drawing/2014/main" id="{E94A1D70-8783-4FE1-B5B2-762C557F7228}"/>
            </a:ext>
          </a:extLst>
        </xdr:cNvPr>
        <xdr:cNvPicPr preferRelativeResize="0">
          <a:picLocks/>
        </xdr:cNvPicPr>
      </xdr:nvPicPr>
      <xdr:blipFill>
        <a:blip xmlns:r="http://schemas.openxmlformats.org/officeDocument/2006/relationships" r:embed="rId308">
          <a:extLst>
            <a:ext uri="{28A0092B-C50C-407E-A947-70E740481C1C}">
              <a14:useLocalDpi xmlns:a14="http://schemas.microsoft.com/office/drawing/2010/main" val="0"/>
            </a:ext>
          </a:extLst>
        </a:blip>
        <a:srcRect/>
        <a:stretch>
          <a:fillRect/>
        </a:stretch>
      </xdr:blipFill>
      <xdr:spPr bwMode="auto">
        <a:xfrm>
          <a:off x="79086075" y="169764075"/>
          <a:ext cx="2047875" cy="809625"/>
        </a:xfrm>
        <a:prstGeom prst="rect">
          <a:avLst/>
        </a:prstGeom>
        <a:noFill/>
        <a:ln>
          <a:noFill/>
        </a:ln>
      </xdr:spPr>
    </xdr:pic>
    <xdr:clientData/>
  </xdr:twoCellAnchor>
  <xdr:twoCellAnchor>
    <xdr:from>
      <xdr:col>49</xdr:col>
      <xdr:colOff>0</xdr:colOff>
      <xdr:row>207</xdr:row>
      <xdr:rowOff>0</xdr:rowOff>
    </xdr:from>
    <xdr:to>
      <xdr:col>50</xdr:col>
      <xdr:colOff>0</xdr:colOff>
      <xdr:row>208</xdr:row>
      <xdr:rowOff>0</xdr:rowOff>
    </xdr:to>
    <xdr:pic>
      <xdr:nvPicPr>
        <xdr:cNvPr id="411" name="Image 410">
          <a:extLst>
            <a:ext uri="{FF2B5EF4-FFF2-40B4-BE49-F238E27FC236}">
              <a16:creationId xmlns:a16="http://schemas.microsoft.com/office/drawing/2014/main" id="{D6B8019F-4D1F-436C-9144-DE54155D0C63}"/>
            </a:ext>
          </a:extLst>
        </xdr:cNvPr>
        <xdr:cNvPicPr preferRelativeResize="0">
          <a:picLocks/>
        </xdr:cNvPicPr>
      </xdr:nvPicPr>
      <xdr:blipFill>
        <a:blip xmlns:r="http://schemas.openxmlformats.org/officeDocument/2006/relationships" r:embed="rId309">
          <a:extLst>
            <a:ext uri="{28A0092B-C50C-407E-A947-70E740481C1C}">
              <a14:useLocalDpi xmlns:a14="http://schemas.microsoft.com/office/drawing/2010/main" val="0"/>
            </a:ext>
          </a:extLst>
        </a:blip>
        <a:srcRect/>
        <a:stretch>
          <a:fillRect/>
        </a:stretch>
      </xdr:blipFill>
      <xdr:spPr bwMode="auto">
        <a:xfrm>
          <a:off x="81133950" y="169764075"/>
          <a:ext cx="2047875" cy="809625"/>
        </a:xfrm>
        <a:prstGeom prst="rect">
          <a:avLst/>
        </a:prstGeom>
        <a:noFill/>
        <a:ln>
          <a:noFill/>
        </a:ln>
      </xdr:spPr>
    </xdr:pic>
    <xdr:clientData/>
  </xdr:twoCellAnchor>
  <xdr:twoCellAnchor>
    <xdr:from>
      <xdr:col>48</xdr:col>
      <xdr:colOff>8164</xdr:colOff>
      <xdr:row>42</xdr:row>
      <xdr:rowOff>0</xdr:rowOff>
    </xdr:from>
    <xdr:to>
      <xdr:col>49</xdr:col>
      <xdr:colOff>0</xdr:colOff>
      <xdr:row>43</xdr:row>
      <xdr:rowOff>0</xdr:rowOff>
    </xdr:to>
    <xdr:pic>
      <xdr:nvPicPr>
        <xdr:cNvPr id="412" name="Image 411">
          <a:extLst>
            <a:ext uri="{FF2B5EF4-FFF2-40B4-BE49-F238E27FC236}">
              <a16:creationId xmlns:a16="http://schemas.microsoft.com/office/drawing/2014/main" id="{DBF7B5A2-FA8B-4B16-93B7-E76261262E99}"/>
            </a:ext>
          </a:extLst>
        </xdr:cNvPr>
        <xdr:cNvPicPr preferRelativeResize="0">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79094239" y="34651950"/>
          <a:ext cx="2039711" cy="1295400"/>
        </a:xfrm>
        <a:prstGeom prst="rect">
          <a:avLst/>
        </a:prstGeom>
      </xdr:spPr>
    </xdr:pic>
    <xdr:clientData/>
  </xdr:twoCellAnchor>
  <xdr:twoCellAnchor>
    <xdr:from>
      <xdr:col>49</xdr:col>
      <xdr:colOff>0</xdr:colOff>
      <xdr:row>42</xdr:row>
      <xdr:rowOff>1</xdr:rowOff>
    </xdr:from>
    <xdr:to>
      <xdr:col>50</xdr:col>
      <xdr:colOff>0</xdr:colOff>
      <xdr:row>43</xdr:row>
      <xdr:rowOff>1</xdr:rowOff>
    </xdr:to>
    <xdr:pic>
      <xdr:nvPicPr>
        <xdr:cNvPr id="413" name="Image 412">
          <a:extLst>
            <a:ext uri="{FF2B5EF4-FFF2-40B4-BE49-F238E27FC236}">
              <a16:creationId xmlns:a16="http://schemas.microsoft.com/office/drawing/2014/main" id="{02AE4981-7462-4A70-9676-AF87B385CE04}"/>
            </a:ext>
          </a:extLst>
        </xdr:cNvPr>
        <xdr:cNvPicPr preferRelativeResize="0">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133950" y="34651951"/>
          <a:ext cx="2047875" cy="1295400"/>
        </a:xfrm>
        <a:prstGeom prst="rect">
          <a:avLst/>
        </a:prstGeom>
      </xdr:spPr>
    </xdr:pic>
    <xdr:clientData/>
  </xdr:twoCellAnchor>
  <xdr:twoCellAnchor>
    <xdr:from>
      <xdr:col>48</xdr:col>
      <xdr:colOff>0</xdr:colOff>
      <xdr:row>164</xdr:row>
      <xdr:rowOff>0</xdr:rowOff>
    </xdr:from>
    <xdr:to>
      <xdr:col>49</xdr:col>
      <xdr:colOff>0</xdr:colOff>
      <xdr:row>165</xdr:row>
      <xdr:rowOff>0</xdr:rowOff>
    </xdr:to>
    <xdr:pic>
      <xdr:nvPicPr>
        <xdr:cNvPr id="364" name="Image 363">
          <a:extLst>
            <a:ext uri="{FF2B5EF4-FFF2-40B4-BE49-F238E27FC236}">
              <a16:creationId xmlns:a16="http://schemas.microsoft.com/office/drawing/2014/main" id="{00000000-0008-0000-0000-000003000000}"/>
            </a:ext>
          </a:extLst>
        </xdr:cNvPr>
        <xdr:cNvPicPr preferRelativeResize="0">
          <a:picLocks/>
        </xdr:cNvPicPr>
      </xdr:nvPicPr>
      <xdr:blipFill rotWithShape="1">
        <a:blip xmlns:r="http://schemas.openxmlformats.org/officeDocument/2006/relationships" r:embed="rId310" cstate="print">
          <a:extLst>
            <a:ext uri="{28A0092B-C50C-407E-A947-70E740481C1C}">
              <a14:useLocalDpi xmlns:a14="http://schemas.microsoft.com/office/drawing/2010/main" val="0"/>
            </a:ext>
          </a:extLst>
        </a:blip>
        <a:srcRect r="23988" b="18487"/>
        <a:stretch/>
      </xdr:blipFill>
      <xdr:spPr>
        <a:xfrm>
          <a:off x="80952975" y="135883650"/>
          <a:ext cx="2047875" cy="1143000"/>
        </a:xfrm>
        <a:prstGeom prst="rect">
          <a:avLst/>
        </a:prstGeom>
      </xdr:spPr>
    </xdr:pic>
    <xdr:clientData/>
  </xdr:twoCellAnchor>
  <xdr:twoCellAnchor>
    <xdr:from>
      <xdr:col>48</xdr:col>
      <xdr:colOff>2047874</xdr:colOff>
      <xdr:row>164</xdr:row>
      <xdr:rowOff>1</xdr:rowOff>
    </xdr:from>
    <xdr:to>
      <xdr:col>49</xdr:col>
      <xdr:colOff>2047874</xdr:colOff>
      <xdr:row>165</xdr:row>
      <xdr:rowOff>1</xdr:rowOff>
    </xdr:to>
    <xdr:pic>
      <xdr:nvPicPr>
        <xdr:cNvPr id="414" name="Image 413">
          <a:extLst>
            <a:ext uri="{FF2B5EF4-FFF2-40B4-BE49-F238E27FC236}">
              <a16:creationId xmlns:a16="http://schemas.microsoft.com/office/drawing/2014/main" id="{00000000-0008-0000-0000-00000C000000}"/>
            </a:ext>
          </a:extLst>
        </xdr:cNvPr>
        <xdr:cNvPicPr preferRelativeResize="0">
          <a:picLocks/>
        </xdr:cNvPicPr>
      </xdr:nvPicPr>
      <xdr:blipFill rotWithShape="1">
        <a:blip xmlns:r="http://schemas.openxmlformats.org/officeDocument/2006/relationships" r:embed="rId311" cstate="print">
          <a:extLst>
            <a:ext uri="{28A0092B-C50C-407E-A947-70E740481C1C}">
              <a14:useLocalDpi xmlns:a14="http://schemas.microsoft.com/office/drawing/2010/main" val="0"/>
            </a:ext>
          </a:extLst>
        </a:blip>
        <a:srcRect r="48747" b="40567"/>
        <a:stretch/>
      </xdr:blipFill>
      <xdr:spPr>
        <a:xfrm>
          <a:off x="83000849" y="135883651"/>
          <a:ext cx="2047875" cy="1143000"/>
        </a:xfrm>
        <a:prstGeom prst="rect">
          <a:avLst/>
        </a:prstGeom>
      </xdr:spPr>
    </xdr:pic>
    <xdr:clientData/>
  </xdr:twoCellAnchor>
  <xdr:twoCellAnchor>
    <xdr:from>
      <xdr:col>50</xdr:col>
      <xdr:colOff>0</xdr:colOff>
      <xdr:row>165</xdr:row>
      <xdr:rowOff>0</xdr:rowOff>
    </xdr:from>
    <xdr:to>
      <xdr:col>51</xdr:col>
      <xdr:colOff>0</xdr:colOff>
      <xdr:row>166</xdr:row>
      <xdr:rowOff>0</xdr:rowOff>
    </xdr:to>
    <xdr:pic>
      <xdr:nvPicPr>
        <xdr:cNvPr id="415" name="Image 414">
          <a:extLst>
            <a:ext uri="{FF2B5EF4-FFF2-40B4-BE49-F238E27FC236}">
              <a16:creationId xmlns:a16="http://schemas.microsoft.com/office/drawing/2014/main" id="{00000000-0008-0000-0000-000009000000}"/>
            </a:ext>
          </a:extLst>
        </xdr:cNvPr>
        <xdr:cNvPicPr preferRelativeResize="0">
          <a:picLocks/>
        </xdr:cNvPicPr>
      </xdr:nvPicPr>
      <xdr:blipFill>
        <a:blip xmlns:r="http://schemas.openxmlformats.org/officeDocument/2006/relationships" r:embed="rId312" cstate="print">
          <a:extLst>
            <a:ext uri="{28A0092B-C50C-407E-A947-70E740481C1C}">
              <a14:useLocalDpi xmlns:a14="http://schemas.microsoft.com/office/drawing/2010/main" val="0"/>
            </a:ext>
          </a:extLst>
        </a:blip>
        <a:srcRect/>
        <a:stretch/>
      </xdr:blipFill>
      <xdr:spPr>
        <a:xfrm>
          <a:off x="85048725" y="137026650"/>
          <a:ext cx="2047875" cy="762000"/>
        </a:xfrm>
        <a:prstGeom prst="rect">
          <a:avLst/>
        </a:prstGeom>
      </xdr:spPr>
    </xdr:pic>
    <xdr:clientData/>
  </xdr:twoCellAnchor>
  <xdr:twoCellAnchor>
    <xdr:from>
      <xdr:col>51</xdr:col>
      <xdr:colOff>0</xdr:colOff>
      <xdr:row>165</xdr:row>
      <xdr:rowOff>1</xdr:rowOff>
    </xdr:from>
    <xdr:to>
      <xdr:col>52</xdr:col>
      <xdr:colOff>0</xdr:colOff>
      <xdr:row>166</xdr:row>
      <xdr:rowOff>1</xdr:rowOff>
    </xdr:to>
    <xdr:pic>
      <xdr:nvPicPr>
        <xdr:cNvPr id="416" name="Image 415">
          <a:extLst>
            <a:ext uri="{FF2B5EF4-FFF2-40B4-BE49-F238E27FC236}">
              <a16:creationId xmlns:a16="http://schemas.microsoft.com/office/drawing/2014/main" id="{00000000-0008-0000-0000-00000B000000}"/>
            </a:ext>
          </a:extLst>
        </xdr:cNvPr>
        <xdr:cNvPicPr preferRelativeResize="0">
          <a:picLocks/>
        </xdr:cNvPicPr>
      </xdr:nvPicPr>
      <xdr:blipFill>
        <a:blip xmlns:r="http://schemas.openxmlformats.org/officeDocument/2006/relationships" r:embed="rId313" cstate="print">
          <a:extLst>
            <a:ext uri="{28A0092B-C50C-407E-A947-70E740481C1C}">
              <a14:useLocalDpi xmlns:a14="http://schemas.microsoft.com/office/drawing/2010/main" val="0"/>
            </a:ext>
          </a:extLst>
        </a:blip>
        <a:srcRect/>
        <a:stretch/>
      </xdr:blipFill>
      <xdr:spPr>
        <a:xfrm>
          <a:off x="87096600" y="137026651"/>
          <a:ext cx="2047875" cy="762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49</xdr:col>
      <xdr:colOff>0</xdr:colOff>
      <xdr:row>65</xdr:row>
      <xdr:rowOff>0</xdr:rowOff>
    </xdr:from>
    <xdr:to>
      <xdr:col>50</xdr:col>
      <xdr:colOff>0</xdr:colOff>
      <xdr:row>66</xdr:row>
      <xdr:rowOff>0</xdr:rowOff>
    </xdr:to>
    <xdr:pic>
      <xdr:nvPicPr>
        <xdr:cNvPr id="2" name="Picture 2">
          <a:extLst>
            <a:ext uri="{FF2B5EF4-FFF2-40B4-BE49-F238E27FC236}">
              <a16:creationId xmlns:a16="http://schemas.microsoft.com/office/drawing/2014/main" id="{00000000-0008-0000-0000-000006000000}"/>
            </a:ext>
          </a:extLst>
        </xdr:cNvPr>
        <xdr:cNvPicPr preferRelativeResize="0">
          <a:picLocks/>
        </xdr:cNvPicPr>
      </xdr:nvPicPr>
      <xdr:blipFill>
        <a:blip xmlns:r="http://schemas.openxmlformats.org/officeDocument/2006/relationships" r:embed="rId1" cstate="print"/>
        <a:stretch>
          <a:fillRect/>
        </a:stretch>
      </xdr:blipFill>
      <xdr:spPr>
        <a:xfrm>
          <a:off x="86972775" y="56969025"/>
          <a:ext cx="2047875" cy="752475"/>
        </a:xfrm>
        <a:prstGeom prst="rect">
          <a:avLst/>
        </a:prstGeom>
      </xdr:spPr>
    </xdr:pic>
    <xdr:clientData/>
  </xdr:twoCellAnchor>
  <xdr:twoCellAnchor editAs="oneCell">
    <xdr:from>
      <xdr:col>49</xdr:col>
      <xdr:colOff>0</xdr:colOff>
      <xdr:row>120</xdr:row>
      <xdr:rowOff>0</xdr:rowOff>
    </xdr:from>
    <xdr:to>
      <xdr:col>50</xdr:col>
      <xdr:colOff>0</xdr:colOff>
      <xdr:row>121</xdr:row>
      <xdr:rowOff>0</xdr:rowOff>
    </xdr:to>
    <xdr:pic>
      <xdr:nvPicPr>
        <xdr:cNvPr id="3" name="Picture 4">
          <a:extLst>
            <a:ext uri="{FF2B5EF4-FFF2-40B4-BE49-F238E27FC236}">
              <a16:creationId xmlns:a16="http://schemas.microsoft.com/office/drawing/2014/main" id="{00000000-0008-0000-0000-000007000000}"/>
            </a:ext>
          </a:extLst>
        </xdr:cNvPr>
        <xdr:cNvPicPr preferRelativeResize="0">
          <a:picLocks/>
        </xdr:cNvPicPr>
      </xdr:nvPicPr>
      <xdr:blipFill>
        <a:blip xmlns:r="http://schemas.openxmlformats.org/officeDocument/2006/relationships" r:embed="rId2" cstate="print"/>
        <a:stretch>
          <a:fillRect/>
        </a:stretch>
      </xdr:blipFill>
      <xdr:spPr>
        <a:xfrm>
          <a:off x="86972775" y="58207275"/>
          <a:ext cx="2047875" cy="1781175"/>
        </a:xfrm>
        <a:prstGeom prst="rect">
          <a:avLst/>
        </a:prstGeom>
      </xdr:spPr>
    </xdr:pic>
    <xdr:clientData/>
  </xdr:twoCellAnchor>
  <xdr:twoCellAnchor editAs="oneCell">
    <xdr:from>
      <xdr:col>49</xdr:col>
      <xdr:colOff>0</xdr:colOff>
      <xdr:row>124</xdr:row>
      <xdr:rowOff>0</xdr:rowOff>
    </xdr:from>
    <xdr:to>
      <xdr:col>50</xdr:col>
      <xdr:colOff>0</xdr:colOff>
      <xdr:row>125</xdr:row>
      <xdr:rowOff>0</xdr:rowOff>
    </xdr:to>
    <xdr:pic>
      <xdr:nvPicPr>
        <xdr:cNvPr id="4" name="Image 3" descr="C:\Users\DAVIDSON\Desktop\WhatsApp Images\IMG-20201128-WA0000.jpg">
          <a:extLst>
            <a:ext uri="{FF2B5EF4-FFF2-40B4-BE49-F238E27FC236}">
              <a16:creationId xmlns:a16="http://schemas.microsoft.com/office/drawing/2014/main" id="{00000000-0008-0000-0000-000009000000}"/>
            </a:ext>
          </a:extLst>
        </xdr:cNvPr>
        <xdr:cNvPicPr preferRelativeResize="0">
          <a:picLocks/>
        </xdr:cNvPicPr>
      </xdr:nvPicPr>
      <xdr:blipFill>
        <a:blip xmlns:r="http://schemas.openxmlformats.org/officeDocument/2006/relationships" r:embed="rId3" cstate="print"/>
        <a:srcRect/>
        <a:stretch>
          <a:fillRect/>
        </a:stretch>
      </xdr:blipFill>
      <xdr:spPr bwMode="auto">
        <a:xfrm>
          <a:off x="86972775" y="60636150"/>
          <a:ext cx="2047875" cy="1133475"/>
        </a:xfrm>
        <a:prstGeom prst="rect">
          <a:avLst/>
        </a:prstGeom>
        <a:noFill/>
        <a:ln w="9525">
          <a:noFill/>
          <a:miter lim="800000"/>
          <a:headEnd/>
          <a:tailEnd/>
        </a:ln>
      </xdr:spPr>
    </xdr:pic>
    <xdr:clientData/>
  </xdr:twoCellAnchor>
  <xdr:twoCellAnchor editAs="oneCell">
    <xdr:from>
      <xdr:col>49</xdr:col>
      <xdr:colOff>0</xdr:colOff>
      <xdr:row>187</xdr:row>
      <xdr:rowOff>0</xdr:rowOff>
    </xdr:from>
    <xdr:to>
      <xdr:col>50</xdr:col>
      <xdr:colOff>0</xdr:colOff>
      <xdr:row>188</xdr:row>
      <xdr:rowOff>0</xdr:rowOff>
    </xdr:to>
    <xdr:pic>
      <xdr:nvPicPr>
        <xdr:cNvPr id="5" name="Image 4" descr="IMG_20200817_105656_5.jpg">
          <a:extLst>
            <a:ext uri="{FF2B5EF4-FFF2-40B4-BE49-F238E27FC236}">
              <a16:creationId xmlns:a16="http://schemas.microsoft.com/office/drawing/2014/main" id="{00000000-0008-0000-0000-00000D000000}"/>
            </a:ext>
          </a:extLst>
        </xdr:cNvPr>
        <xdr:cNvPicPr preferRelativeResize="0">
          <a:picLocks/>
        </xdr:cNvPicPr>
      </xdr:nvPicPr>
      <xdr:blipFill>
        <a:blip xmlns:r="http://schemas.openxmlformats.org/officeDocument/2006/relationships" r:embed="rId4" cstate="print"/>
        <a:stretch>
          <a:fillRect/>
        </a:stretch>
      </xdr:blipFill>
      <xdr:spPr>
        <a:xfrm>
          <a:off x="86972775" y="10668000"/>
          <a:ext cx="2047875" cy="323850"/>
        </a:xfrm>
        <a:prstGeom prst="rect">
          <a:avLst/>
        </a:prstGeom>
      </xdr:spPr>
    </xdr:pic>
    <xdr:clientData/>
  </xdr:twoCellAnchor>
  <xdr:twoCellAnchor editAs="oneCell">
    <xdr:from>
      <xdr:col>49</xdr:col>
      <xdr:colOff>0</xdr:colOff>
      <xdr:row>130</xdr:row>
      <xdr:rowOff>0</xdr:rowOff>
    </xdr:from>
    <xdr:to>
      <xdr:col>50</xdr:col>
      <xdr:colOff>0</xdr:colOff>
      <xdr:row>131</xdr:row>
      <xdr:rowOff>0</xdr:rowOff>
    </xdr:to>
    <xdr:pic>
      <xdr:nvPicPr>
        <xdr:cNvPr id="6" name="Image 5" descr="C:\Users\toshibq\Desktop\SARYBLAZA\IMG_20201214_081722.jpg">
          <a:extLst>
            <a:ext uri="{FF2B5EF4-FFF2-40B4-BE49-F238E27FC236}">
              <a16:creationId xmlns:a16="http://schemas.microsoft.com/office/drawing/2014/main" id="{00000000-0008-0000-0000-000010000000}"/>
            </a:ext>
          </a:extLst>
        </xdr:cNvPr>
        <xdr:cNvPicPr preferRelativeResize="0">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6972775" y="83534250"/>
          <a:ext cx="2047875" cy="647700"/>
        </a:xfrm>
        <a:prstGeom prst="rect">
          <a:avLst/>
        </a:prstGeom>
        <a:noFill/>
        <a:ln>
          <a:noFill/>
        </a:ln>
      </xdr:spPr>
    </xdr:pic>
    <xdr:clientData/>
  </xdr:twoCellAnchor>
  <xdr:twoCellAnchor editAs="oneCell">
    <xdr:from>
      <xdr:col>50</xdr:col>
      <xdr:colOff>0</xdr:colOff>
      <xdr:row>130</xdr:row>
      <xdr:rowOff>0</xdr:rowOff>
    </xdr:from>
    <xdr:to>
      <xdr:col>51</xdr:col>
      <xdr:colOff>0</xdr:colOff>
      <xdr:row>131</xdr:row>
      <xdr:rowOff>0</xdr:rowOff>
    </xdr:to>
    <xdr:pic>
      <xdr:nvPicPr>
        <xdr:cNvPr id="7" name="Image 6" descr="C:\Users\toshibq\Desktop\SARYBLAZA\IMG_20201214_081909.jpg">
          <a:extLst>
            <a:ext uri="{FF2B5EF4-FFF2-40B4-BE49-F238E27FC236}">
              <a16:creationId xmlns:a16="http://schemas.microsoft.com/office/drawing/2014/main" id="{00000000-0008-0000-0000-000011000000}"/>
            </a:ext>
          </a:extLst>
        </xdr:cNvPr>
        <xdr:cNvPicPr preferRelativeResize="0">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9020650" y="83534250"/>
          <a:ext cx="2047875" cy="647700"/>
        </a:xfrm>
        <a:prstGeom prst="rect">
          <a:avLst/>
        </a:prstGeom>
        <a:noFill/>
        <a:ln>
          <a:noFill/>
        </a:ln>
      </xdr:spPr>
    </xdr:pic>
    <xdr:clientData/>
  </xdr:twoCellAnchor>
  <xdr:twoCellAnchor editAs="oneCell">
    <xdr:from>
      <xdr:col>49</xdr:col>
      <xdr:colOff>0</xdr:colOff>
      <xdr:row>44</xdr:row>
      <xdr:rowOff>0</xdr:rowOff>
    </xdr:from>
    <xdr:to>
      <xdr:col>50</xdr:col>
      <xdr:colOff>4140</xdr:colOff>
      <xdr:row>45</xdr:row>
      <xdr:rowOff>0</xdr:rowOff>
    </xdr:to>
    <xdr:pic>
      <xdr:nvPicPr>
        <xdr:cNvPr id="8" name="Image 7">
          <a:extLst>
            <a:ext uri="{FF2B5EF4-FFF2-40B4-BE49-F238E27FC236}">
              <a16:creationId xmlns:a16="http://schemas.microsoft.com/office/drawing/2014/main" id="{00000000-0008-0000-0000-000016000000}"/>
            </a:ext>
          </a:extLst>
        </xdr:cNvPr>
        <xdr:cNvPicPr preferRelativeResize="0">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6972775" y="11639550"/>
          <a:ext cx="2052015" cy="485775"/>
        </a:xfrm>
        <a:prstGeom prst="rect">
          <a:avLst/>
        </a:prstGeom>
      </xdr:spPr>
    </xdr:pic>
    <xdr:clientData/>
  </xdr:twoCellAnchor>
  <xdr:twoCellAnchor editAs="oneCell">
    <xdr:from>
      <xdr:col>49</xdr:col>
      <xdr:colOff>2047874</xdr:colOff>
      <xdr:row>44</xdr:row>
      <xdr:rowOff>0</xdr:rowOff>
    </xdr:from>
    <xdr:to>
      <xdr:col>50</xdr:col>
      <xdr:colOff>2047874</xdr:colOff>
      <xdr:row>45</xdr:row>
      <xdr:rowOff>0</xdr:rowOff>
    </xdr:to>
    <xdr:pic>
      <xdr:nvPicPr>
        <xdr:cNvPr id="9" name="Image 8">
          <a:extLst>
            <a:ext uri="{FF2B5EF4-FFF2-40B4-BE49-F238E27FC236}">
              <a16:creationId xmlns:a16="http://schemas.microsoft.com/office/drawing/2014/main" id="{00000000-0008-0000-0000-000017000000}"/>
            </a:ext>
          </a:extLst>
        </xdr:cNvPr>
        <xdr:cNvPicPr preferRelativeResize="0">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9020649" y="11639550"/>
          <a:ext cx="2047875" cy="485775"/>
        </a:xfrm>
        <a:prstGeom prst="rect">
          <a:avLst/>
        </a:prstGeom>
      </xdr:spPr>
    </xdr:pic>
    <xdr:clientData/>
  </xdr:twoCellAnchor>
  <xdr:twoCellAnchor>
    <xdr:from>
      <xdr:col>49</xdr:col>
      <xdr:colOff>13328</xdr:colOff>
      <xdr:row>135</xdr:row>
      <xdr:rowOff>0</xdr:rowOff>
    </xdr:from>
    <xdr:to>
      <xdr:col>49</xdr:col>
      <xdr:colOff>1849328</xdr:colOff>
      <xdr:row>135</xdr:row>
      <xdr:rowOff>0</xdr:rowOff>
    </xdr:to>
    <xdr:pic>
      <xdr:nvPicPr>
        <xdr:cNvPr id="10" name="Image 9" descr="IMG_0151.JPG">
          <a:extLst>
            <a:ext uri="{FF2B5EF4-FFF2-40B4-BE49-F238E27FC236}">
              <a16:creationId xmlns:a16="http://schemas.microsoft.com/office/drawing/2014/main" id="{00000000-0008-0000-0000-000018000000}"/>
            </a:ext>
          </a:extLst>
        </xdr:cNvPr>
        <xdr:cNvPicPr>
          <a:picLocks/>
        </xdr:cNvPicPr>
      </xdr:nvPicPr>
      <xdr:blipFill>
        <a:blip xmlns:r="http://schemas.openxmlformats.org/officeDocument/2006/relationships" r:embed="rId9" cstate="print"/>
        <a:stretch>
          <a:fillRect/>
        </a:stretch>
      </xdr:blipFill>
      <xdr:spPr>
        <a:xfrm>
          <a:off x="86986103" y="84667725"/>
          <a:ext cx="1836000" cy="0"/>
        </a:xfrm>
        <a:prstGeom prst="rect">
          <a:avLst/>
        </a:prstGeom>
      </xdr:spPr>
    </xdr:pic>
    <xdr:clientData/>
  </xdr:twoCellAnchor>
  <xdr:twoCellAnchor>
    <xdr:from>
      <xdr:col>49</xdr:col>
      <xdr:colOff>0</xdr:colOff>
      <xdr:row>135</xdr:row>
      <xdr:rowOff>0</xdr:rowOff>
    </xdr:from>
    <xdr:to>
      <xdr:col>49</xdr:col>
      <xdr:colOff>1836000</xdr:colOff>
      <xdr:row>135</xdr:row>
      <xdr:rowOff>0</xdr:rowOff>
    </xdr:to>
    <xdr:pic>
      <xdr:nvPicPr>
        <xdr:cNvPr id="11" name="Image 10" descr="IMG_0162.JPG">
          <a:extLst>
            <a:ext uri="{FF2B5EF4-FFF2-40B4-BE49-F238E27FC236}">
              <a16:creationId xmlns:a16="http://schemas.microsoft.com/office/drawing/2014/main" id="{00000000-0008-0000-0000-000019000000}"/>
            </a:ext>
          </a:extLst>
        </xdr:cNvPr>
        <xdr:cNvPicPr>
          <a:picLocks/>
        </xdr:cNvPicPr>
      </xdr:nvPicPr>
      <xdr:blipFill>
        <a:blip xmlns:r="http://schemas.openxmlformats.org/officeDocument/2006/relationships" r:embed="rId10" cstate="print"/>
        <a:stretch>
          <a:fillRect/>
        </a:stretch>
      </xdr:blipFill>
      <xdr:spPr>
        <a:xfrm>
          <a:off x="86972775" y="84667725"/>
          <a:ext cx="1836000" cy="0"/>
        </a:xfrm>
        <a:prstGeom prst="rect">
          <a:avLst/>
        </a:prstGeom>
      </xdr:spPr>
    </xdr:pic>
    <xdr:clientData/>
  </xdr:twoCellAnchor>
  <xdr:twoCellAnchor>
    <xdr:from>
      <xdr:col>49</xdr:col>
      <xdr:colOff>1812075</xdr:colOff>
      <xdr:row>135</xdr:row>
      <xdr:rowOff>0</xdr:rowOff>
    </xdr:from>
    <xdr:to>
      <xdr:col>50</xdr:col>
      <xdr:colOff>0</xdr:colOff>
      <xdr:row>135</xdr:row>
      <xdr:rowOff>0</xdr:rowOff>
    </xdr:to>
    <xdr:pic>
      <xdr:nvPicPr>
        <xdr:cNvPr id="12" name="Image 11" descr="IMG_20201213_123732.jpg">
          <a:extLst>
            <a:ext uri="{FF2B5EF4-FFF2-40B4-BE49-F238E27FC236}">
              <a16:creationId xmlns:a16="http://schemas.microsoft.com/office/drawing/2014/main" id="{00000000-0008-0000-0000-00001A000000}"/>
            </a:ext>
          </a:extLst>
        </xdr:cNvPr>
        <xdr:cNvPicPr>
          <a:picLocks/>
        </xdr:cNvPicPr>
      </xdr:nvPicPr>
      <xdr:blipFill>
        <a:blip xmlns:r="http://schemas.openxmlformats.org/officeDocument/2006/relationships" r:embed="rId11" cstate="print"/>
        <a:stretch>
          <a:fillRect/>
        </a:stretch>
      </xdr:blipFill>
      <xdr:spPr>
        <a:xfrm>
          <a:off x="88784850" y="84667725"/>
          <a:ext cx="235800" cy="0"/>
        </a:xfrm>
        <a:prstGeom prst="rect">
          <a:avLst/>
        </a:prstGeom>
      </xdr:spPr>
    </xdr:pic>
    <xdr:clientData/>
  </xdr:twoCellAnchor>
  <xdr:twoCellAnchor>
    <xdr:from>
      <xdr:col>49</xdr:col>
      <xdr:colOff>1812075</xdr:colOff>
      <xdr:row>135</xdr:row>
      <xdr:rowOff>0</xdr:rowOff>
    </xdr:from>
    <xdr:to>
      <xdr:col>50</xdr:col>
      <xdr:colOff>0</xdr:colOff>
      <xdr:row>135</xdr:row>
      <xdr:rowOff>0</xdr:rowOff>
    </xdr:to>
    <xdr:pic>
      <xdr:nvPicPr>
        <xdr:cNvPr id="13" name="Image 12" descr="IMG_20201028_144812.jpg">
          <a:extLst>
            <a:ext uri="{FF2B5EF4-FFF2-40B4-BE49-F238E27FC236}">
              <a16:creationId xmlns:a16="http://schemas.microsoft.com/office/drawing/2014/main" id="{00000000-0008-0000-0000-00001B000000}"/>
            </a:ext>
          </a:extLst>
        </xdr:cNvPr>
        <xdr:cNvPicPr>
          <a:picLocks/>
        </xdr:cNvPicPr>
      </xdr:nvPicPr>
      <xdr:blipFill>
        <a:blip xmlns:r="http://schemas.openxmlformats.org/officeDocument/2006/relationships" r:embed="rId12" cstate="print"/>
        <a:stretch>
          <a:fillRect/>
        </a:stretch>
      </xdr:blipFill>
      <xdr:spPr>
        <a:xfrm>
          <a:off x="88784850" y="84667725"/>
          <a:ext cx="235800" cy="0"/>
        </a:xfrm>
        <a:prstGeom prst="rect">
          <a:avLst/>
        </a:prstGeom>
      </xdr:spPr>
    </xdr:pic>
    <xdr:clientData/>
  </xdr:twoCellAnchor>
  <xdr:twoCellAnchor editAs="oneCell">
    <xdr:from>
      <xdr:col>51</xdr:col>
      <xdr:colOff>0</xdr:colOff>
      <xdr:row>135</xdr:row>
      <xdr:rowOff>0</xdr:rowOff>
    </xdr:from>
    <xdr:to>
      <xdr:col>51</xdr:col>
      <xdr:colOff>2047874</xdr:colOff>
      <xdr:row>136</xdr:row>
      <xdr:rowOff>0</xdr:rowOff>
    </xdr:to>
    <xdr:pic>
      <xdr:nvPicPr>
        <xdr:cNvPr id="14" name="Image 13" descr="IMG_20201231_070750.jpg">
          <a:extLst>
            <a:ext uri="{FF2B5EF4-FFF2-40B4-BE49-F238E27FC236}">
              <a16:creationId xmlns:a16="http://schemas.microsoft.com/office/drawing/2014/main" id="{00000000-0008-0000-0000-00001D000000}"/>
            </a:ext>
          </a:extLst>
        </xdr:cNvPr>
        <xdr:cNvPicPr preferRelativeResize="0">
          <a:picLocks/>
        </xdr:cNvPicPr>
      </xdr:nvPicPr>
      <xdr:blipFill>
        <a:blip xmlns:r="http://schemas.openxmlformats.org/officeDocument/2006/relationships" r:embed="rId13" cstate="print"/>
        <a:stretch>
          <a:fillRect/>
        </a:stretch>
      </xdr:blipFill>
      <xdr:spPr>
        <a:xfrm>
          <a:off x="91068525" y="84667725"/>
          <a:ext cx="2047874" cy="647700"/>
        </a:xfrm>
        <a:prstGeom prst="rect">
          <a:avLst/>
        </a:prstGeom>
      </xdr:spPr>
    </xdr:pic>
    <xdr:clientData/>
  </xdr:twoCellAnchor>
  <xdr:twoCellAnchor editAs="oneCell">
    <xdr:from>
      <xdr:col>49</xdr:col>
      <xdr:colOff>0</xdr:colOff>
      <xdr:row>135</xdr:row>
      <xdr:rowOff>0</xdr:rowOff>
    </xdr:from>
    <xdr:to>
      <xdr:col>49</xdr:col>
      <xdr:colOff>2047874</xdr:colOff>
      <xdr:row>136</xdr:row>
      <xdr:rowOff>0</xdr:rowOff>
    </xdr:to>
    <xdr:pic>
      <xdr:nvPicPr>
        <xdr:cNvPr id="15" name="Image 14" descr="IMG_20210204_160711.jpg">
          <a:extLst>
            <a:ext uri="{FF2B5EF4-FFF2-40B4-BE49-F238E27FC236}">
              <a16:creationId xmlns:a16="http://schemas.microsoft.com/office/drawing/2014/main" id="{00000000-0008-0000-0000-00001E000000}"/>
            </a:ext>
          </a:extLst>
        </xdr:cNvPr>
        <xdr:cNvPicPr preferRelativeResize="0">
          <a:picLocks/>
        </xdr:cNvPicPr>
      </xdr:nvPicPr>
      <xdr:blipFill>
        <a:blip xmlns:r="http://schemas.openxmlformats.org/officeDocument/2006/relationships" r:embed="rId14" cstate="print"/>
        <a:stretch>
          <a:fillRect/>
        </a:stretch>
      </xdr:blipFill>
      <xdr:spPr>
        <a:xfrm>
          <a:off x="86972775" y="84667725"/>
          <a:ext cx="2047874" cy="647700"/>
        </a:xfrm>
        <a:prstGeom prst="rect">
          <a:avLst/>
        </a:prstGeom>
      </xdr:spPr>
    </xdr:pic>
    <xdr:clientData/>
  </xdr:twoCellAnchor>
  <xdr:twoCellAnchor editAs="oneCell">
    <xdr:from>
      <xdr:col>49</xdr:col>
      <xdr:colOff>2047874</xdr:colOff>
      <xdr:row>135</xdr:row>
      <xdr:rowOff>1</xdr:rowOff>
    </xdr:from>
    <xdr:to>
      <xdr:col>50</xdr:col>
      <xdr:colOff>2047874</xdr:colOff>
      <xdr:row>136</xdr:row>
      <xdr:rowOff>1</xdr:rowOff>
    </xdr:to>
    <xdr:pic>
      <xdr:nvPicPr>
        <xdr:cNvPr id="16" name="Image 15" descr="IMG_20210204_160748.jpg">
          <a:extLst>
            <a:ext uri="{FF2B5EF4-FFF2-40B4-BE49-F238E27FC236}">
              <a16:creationId xmlns:a16="http://schemas.microsoft.com/office/drawing/2014/main" id="{00000000-0008-0000-0000-00001F000000}"/>
            </a:ext>
          </a:extLst>
        </xdr:cNvPr>
        <xdr:cNvPicPr preferRelativeResize="0">
          <a:picLocks/>
        </xdr:cNvPicPr>
      </xdr:nvPicPr>
      <xdr:blipFill>
        <a:blip xmlns:r="http://schemas.openxmlformats.org/officeDocument/2006/relationships" r:embed="rId15" cstate="print"/>
        <a:stretch>
          <a:fillRect/>
        </a:stretch>
      </xdr:blipFill>
      <xdr:spPr>
        <a:xfrm>
          <a:off x="89020649" y="84667726"/>
          <a:ext cx="2047875" cy="647700"/>
        </a:xfrm>
        <a:prstGeom prst="rect">
          <a:avLst/>
        </a:prstGeom>
      </xdr:spPr>
    </xdr:pic>
    <xdr:clientData/>
  </xdr:twoCellAnchor>
  <xdr:twoCellAnchor>
    <xdr:from>
      <xdr:col>49</xdr:col>
      <xdr:colOff>0</xdr:colOff>
      <xdr:row>198</xdr:row>
      <xdr:rowOff>0</xdr:rowOff>
    </xdr:from>
    <xdr:to>
      <xdr:col>50</xdr:col>
      <xdr:colOff>0</xdr:colOff>
      <xdr:row>198</xdr:row>
      <xdr:rowOff>0</xdr:rowOff>
    </xdr:to>
    <xdr:pic>
      <xdr:nvPicPr>
        <xdr:cNvPr id="17" name="Image 16">
          <a:extLst>
            <a:ext uri="{FF2B5EF4-FFF2-40B4-BE49-F238E27FC236}">
              <a16:creationId xmlns:a16="http://schemas.microsoft.com/office/drawing/2014/main" id="{00000000-0008-0000-0000-000020000000}"/>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86972775" y="68751450"/>
          <a:ext cx="2047875" cy="0"/>
        </a:xfrm>
        <a:prstGeom prst="rect">
          <a:avLst/>
        </a:prstGeom>
      </xdr:spPr>
    </xdr:pic>
    <xdr:clientData/>
  </xdr:twoCellAnchor>
  <xdr:twoCellAnchor>
    <xdr:from>
      <xdr:col>49</xdr:col>
      <xdr:colOff>0</xdr:colOff>
      <xdr:row>198</xdr:row>
      <xdr:rowOff>0</xdr:rowOff>
    </xdr:from>
    <xdr:to>
      <xdr:col>50</xdr:col>
      <xdr:colOff>0</xdr:colOff>
      <xdr:row>198</xdr:row>
      <xdr:rowOff>0</xdr:rowOff>
    </xdr:to>
    <xdr:pic>
      <xdr:nvPicPr>
        <xdr:cNvPr id="18" name="Image 17">
          <a:extLst>
            <a:ext uri="{FF2B5EF4-FFF2-40B4-BE49-F238E27FC236}">
              <a16:creationId xmlns:a16="http://schemas.microsoft.com/office/drawing/2014/main" id="{00000000-0008-0000-0000-000021000000}"/>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6972775" y="68751450"/>
          <a:ext cx="2047875" cy="0"/>
        </a:xfrm>
        <a:prstGeom prst="rect">
          <a:avLst/>
        </a:prstGeom>
      </xdr:spPr>
    </xdr:pic>
    <xdr:clientData/>
  </xdr:twoCellAnchor>
  <xdr:twoCellAnchor editAs="oneCell">
    <xdr:from>
      <xdr:col>44</xdr:col>
      <xdr:colOff>1169850</xdr:colOff>
      <xdr:row>135</xdr:row>
      <xdr:rowOff>0</xdr:rowOff>
    </xdr:from>
    <xdr:to>
      <xdr:col>45</xdr:col>
      <xdr:colOff>1439104</xdr:colOff>
      <xdr:row>135</xdr:row>
      <xdr:rowOff>0</xdr:rowOff>
    </xdr:to>
    <xdr:pic>
      <xdr:nvPicPr>
        <xdr:cNvPr id="19" name="Image 18" descr="C:\Users\Probook\Desktop\photos mangily\IMG_20210215_085118.jpg">
          <a:extLst>
            <a:ext uri="{FF2B5EF4-FFF2-40B4-BE49-F238E27FC236}">
              <a16:creationId xmlns:a16="http://schemas.microsoft.com/office/drawing/2014/main" id="{00000000-0008-0000-0000-000022000000}"/>
            </a:ext>
          </a:extLst>
        </xdr:cNvPr>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76512600" y="84667725"/>
          <a:ext cx="1440829" cy="0"/>
        </a:xfrm>
        <a:prstGeom prst="rect">
          <a:avLst/>
        </a:prstGeom>
        <a:noFill/>
        <a:ln>
          <a:noFill/>
        </a:ln>
      </xdr:spPr>
    </xdr:pic>
    <xdr:clientData/>
  </xdr:twoCellAnchor>
  <xdr:twoCellAnchor editAs="oneCell">
    <xdr:from>
      <xdr:col>49</xdr:col>
      <xdr:colOff>0</xdr:colOff>
      <xdr:row>194</xdr:row>
      <xdr:rowOff>0</xdr:rowOff>
    </xdr:from>
    <xdr:to>
      <xdr:col>49</xdr:col>
      <xdr:colOff>2047874</xdr:colOff>
      <xdr:row>195</xdr:row>
      <xdr:rowOff>0</xdr:rowOff>
    </xdr:to>
    <xdr:pic>
      <xdr:nvPicPr>
        <xdr:cNvPr id="20" name="Image 19">
          <a:extLst>
            <a:ext uri="{FF2B5EF4-FFF2-40B4-BE49-F238E27FC236}">
              <a16:creationId xmlns:a16="http://schemas.microsoft.com/office/drawing/2014/main" id="{00000000-0008-0000-0000-000024000000}"/>
            </a:ext>
          </a:extLst>
        </xdr:cNvPr>
        <xdr:cNvPicPr preferRelativeResize="0">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86972775" y="72828150"/>
          <a:ext cx="2047874" cy="1257300"/>
        </a:xfrm>
        <a:prstGeom prst="rect">
          <a:avLst/>
        </a:prstGeom>
      </xdr:spPr>
    </xdr:pic>
    <xdr:clientData/>
  </xdr:twoCellAnchor>
  <xdr:twoCellAnchor editAs="oneCell">
    <xdr:from>
      <xdr:col>50</xdr:col>
      <xdr:colOff>0</xdr:colOff>
      <xdr:row>194</xdr:row>
      <xdr:rowOff>0</xdr:rowOff>
    </xdr:from>
    <xdr:to>
      <xdr:col>51</xdr:col>
      <xdr:colOff>0</xdr:colOff>
      <xdr:row>195</xdr:row>
      <xdr:rowOff>0</xdr:rowOff>
    </xdr:to>
    <xdr:pic>
      <xdr:nvPicPr>
        <xdr:cNvPr id="21" name="Image 20">
          <a:extLst>
            <a:ext uri="{FF2B5EF4-FFF2-40B4-BE49-F238E27FC236}">
              <a16:creationId xmlns:a16="http://schemas.microsoft.com/office/drawing/2014/main" id="{00000000-0008-0000-0000-000025000000}"/>
            </a:ext>
          </a:extLst>
        </xdr:cNvPr>
        <xdr:cNvPicPr preferRelativeResize="0">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89020650" y="72828150"/>
          <a:ext cx="2047875" cy="1257300"/>
        </a:xfrm>
        <a:prstGeom prst="rect">
          <a:avLst/>
        </a:prstGeom>
      </xdr:spPr>
    </xdr:pic>
    <xdr:clientData/>
  </xdr:twoCellAnchor>
  <xdr:twoCellAnchor editAs="oneCell">
    <xdr:from>
      <xdr:col>49</xdr:col>
      <xdr:colOff>0</xdr:colOff>
      <xdr:row>118</xdr:row>
      <xdr:rowOff>0</xdr:rowOff>
    </xdr:from>
    <xdr:to>
      <xdr:col>50</xdr:col>
      <xdr:colOff>0</xdr:colOff>
      <xdr:row>119</xdr:row>
      <xdr:rowOff>0</xdr:rowOff>
    </xdr:to>
    <xdr:pic>
      <xdr:nvPicPr>
        <xdr:cNvPr id="22" name="Image 21">
          <a:extLst>
            <a:ext uri="{FF2B5EF4-FFF2-40B4-BE49-F238E27FC236}">
              <a16:creationId xmlns:a16="http://schemas.microsoft.com/office/drawing/2014/main" id="{00000000-0008-0000-0000-000026000000}"/>
            </a:ext>
          </a:extLst>
        </xdr:cNvPr>
        <xdr:cNvPicPr preferRelativeResize="0">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bwMode="auto">
        <a:xfrm>
          <a:off x="86972775" y="69075300"/>
          <a:ext cx="2047875" cy="1714500"/>
        </a:xfrm>
        <a:prstGeom prst="rect">
          <a:avLst/>
        </a:prstGeom>
        <a:noFill/>
        <a:ln>
          <a:noFill/>
        </a:ln>
      </xdr:spPr>
    </xdr:pic>
    <xdr:clientData/>
  </xdr:twoCellAnchor>
  <xdr:twoCellAnchor editAs="oneCell">
    <xdr:from>
      <xdr:col>49</xdr:col>
      <xdr:colOff>0</xdr:colOff>
      <xdr:row>119</xdr:row>
      <xdr:rowOff>0</xdr:rowOff>
    </xdr:from>
    <xdr:to>
      <xdr:col>49</xdr:col>
      <xdr:colOff>2047874</xdr:colOff>
      <xdr:row>120</xdr:row>
      <xdr:rowOff>0</xdr:rowOff>
    </xdr:to>
    <xdr:pic>
      <xdr:nvPicPr>
        <xdr:cNvPr id="23" name="Image 22">
          <a:extLst>
            <a:ext uri="{FF2B5EF4-FFF2-40B4-BE49-F238E27FC236}">
              <a16:creationId xmlns:a16="http://schemas.microsoft.com/office/drawing/2014/main" id="{00000000-0008-0000-0000-000028000000}"/>
            </a:ext>
          </a:extLst>
        </xdr:cNvPr>
        <xdr:cNvPicPr preferRelativeResize="0">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bwMode="auto">
        <a:xfrm>
          <a:off x="86972775" y="70789800"/>
          <a:ext cx="2047874" cy="1714500"/>
        </a:xfrm>
        <a:prstGeom prst="rect">
          <a:avLst/>
        </a:prstGeom>
        <a:noFill/>
        <a:ln>
          <a:noFill/>
        </a:ln>
      </xdr:spPr>
    </xdr:pic>
    <xdr:clientData/>
  </xdr:twoCellAnchor>
  <xdr:twoCellAnchor editAs="oneCell">
    <xdr:from>
      <xdr:col>50</xdr:col>
      <xdr:colOff>0</xdr:colOff>
      <xdr:row>119</xdr:row>
      <xdr:rowOff>0</xdr:rowOff>
    </xdr:from>
    <xdr:to>
      <xdr:col>51</xdr:col>
      <xdr:colOff>0</xdr:colOff>
      <xdr:row>120</xdr:row>
      <xdr:rowOff>0</xdr:rowOff>
    </xdr:to>
    <xdr:pic>
      <xdr:nvPicPr>
        <xdr:cNvPr id="24" name="Image 23">
          <a:extLst>
            <a:ext uri="{FF2B5EF4-FFF2-40B4-BE49-F238E27FC236}">
              <a16:creationId xmlns:a16="http://schemas.microsoft.com/office/drawing/2014/main" id="{00000000-0008-0000-0000-000029000000}"/>
            </a:ext>
          </a:extLst>
        </xdr:cNvPr>
        <xdr:cNvPicPr preferRelativeResize="0">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bwMode="auto">
        <a:xfrm>
          <a:off x="89020650" y="70789800"/>
          <a:ext cx="2047875" cy="1714500"/>
        </a:xfrm>
        <a:prstGeom prst="rect">
          <a:avLst/>
        </a:prstGeom>
        <a:noFill/>
      </xdr:spPr>
    </xdr:pic>
    <xdr:clientData/>
  </xdr:twoCellAnchor>
  <xdr:twoCellAnchor>
    <xdr:from>
      <xdr:col>49</xdr:col>
      <xdr:colOff>1812075</xdr:colOff>
      <xdr:row>198</xdr:row>
      <xdr:rowOff>0</xdr:rowOff>
    </xdr:from>
    <xdr:to>
      <xdr:col>50</xdr:col>
      <xdr:colOff>0</xdr:colOff>
      <xdr:row>198</xdr:row>
      <xdr:rowOff>0</xdr:rowOff>
    </xdr:to>
    <xdr:pic>
      <xdr:nvPicPr>
        <xdr:cNvPr id="25" name="Image 15" descr="D:\TU CU Maevatanana\Photo Iso 21 avril 2021\IMG_20210421_103218_506.jpg">
          <a:extLst>
            <a:ext uri="{FF2B5EF4-FFF2-40B4-BE49-F238E27FC236}">
              <a16:creationId xmlns:a16="http://schemas.microsoft.com/office/drawing/2014/main" id="{00000000-0008-0000-0000-00002A000000}"/>
            </a:ext>
          </a:extLst>
        </xdr:cNvPr>
        <xdr:cNvPicPr>
          <a:picLocks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88784850" y="68751450"/>
          <a:ext cx="2358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49</xdr:col>
      <xdr:colOff>0</xdr:colOff>
      <xdr:row>198</xdr:row>
      <xdr:rowOff>0</xdr:rowOff>
    </xdr:from>
    <xdr:to>
      <xdr:col>49</xdr:col>
      <xdr:colOff>1836000</xdr:colOff>
      <xdr:row>198</xdr:row>
      <xdr:rowOff>0</xdr:rowOff>
    </xdr:to>
    <xdr:pic>
      <xdr:nvPicPr>
        <xdr:cNvPr id="26" name="Image 14" descr="D:\TU CU Maevatanana\Photo Iso 21 avril 2021\IMG_20210421_071039_679.jpg">
          <a:extLst>
            <a:ext uri="{FF2B5EF4-FFF2-40B4-BE49-F238E27FC236}">
              <a16:creationId xmlns:a16="http://schemas.microsoft.com/office/drawing/2014/main" id="{00000000-0008-0000-0000-00002B000000}"/>
            </a:ext>
          </a:extLst>
        </xdr:cNvPr>
        <xdr:cNvPicPr>
          <a:picLocks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b="-2"/>
        <a:stretch>
          <a:fillRect/>
        </a:stretch>
      </xdr:blipFill>
      <xdr:spPr bwMode="auto">
        <a:xfrm>
          <a:off x="86972775" y="68751450"/>
          <a:ext cx="1836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49</xdr:col>
      <xdr:colOff>0</xdr:colOff>
      <xdr:row>198</xdr:row>
      <xdr:rowOff>0</xdr:rowOff>
    </xdr:from>
    <xdr:to>
      <xdr:col>49</xdr:col>
      <xdr:colOff>1836000</xdr:colOff>
      <xdr:row>198</xdr:row>
      <xdr:rowOff>0</xdr:rowOff>
    </xdr:to>
    <xdr:pic>
      <xdr:nvPicPr>
        <xdr:cNvPr id="27" name="Image 7" descr="D:\TU CU Maevatanana\Photo Iso 21 avril 2021\IMG_20210421_065805_377.jpg">
          <a:extLst>
            <a:ext uri="{FF2B5EF4-FFF2-40B4-BE49-F238E27FC236}">
              <a16:creationId xmlns:a16="http://schemas.microsoft.com/office/drawing/2014/main" id="{00000000-0008-0000-0000-00002C000000}"/>
            </a:ext>
          </a:extLst>
        </xdr:cNvPr>
        <xdr:cNvPicPr>
          <a:picLocks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86972775" y="68751450"/>
          <a:ext cx="1836000" cy="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49</xdr:col>
      <xdr:colOff>0</xdr:colOff>
      <xdr:row>206</xdr:row>
      <xdr:rowOff>0</xdr:rowOff>
    </xdr:from>
    <xdr:to>
      <xdr:col>49</xdr:col>
      <xdr:colOff>2047874</xdr:colOff>
      <xdr:row>207</xdr:row>
      <xdr:rowOff>0</xdr:rowOff>
    </xdr:to>
    <xdr:pic>
      <xdr:nvPicPr>
        <xdr:cNvPr id="28" name="Image 27">
          <a:extLst>
            <a:ext uri="{FF2B5EF4-FFF2-40B4-BE49-F238E27FC236}">
              <a16:creationId xmlns:a16="http://schemas.microsoft.com/office/drawing/2014/main" id="{00000000-0008-0000-0000-00002E000000}"/>
            </a:ext>
          </a:extLst>
        </xdr:cNvPr>
        <xdr:cNvPicPr preferRelativeResize="0">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86972775" y="82724625"/>
          <a:ext cx="2047874" cy="323850"/>
        </a:xfrm>
        <a:prstGeom prst="rect">
          <a:avLst/>
        </a:prstGeom>
        <a:noFill/>
        <a:ln>
          <a:noFill/>
        </a:ln>
      </xdr:spPr>
    </xdr:pic>
    <xdr:clientData/>
  </xdr:twoCellAnchor>
  <xdr:twoCellAnchor editAs="oneCell">
    <xdr:from>
      <xdr:col>50</xdr:col>
      <xdr:colOff>0</xdr:colOff>
      <xdr:row>206</xdr:row>
      <xdr:rowOff>0</xdr:rowOff>
    </xdr:from>
    <xdr:to>
      <xdr:col>51</xdr:col>
      <xdr:colOff>0</xdr:colOff>
      <xdr:row>207</xdr:row>
      <xdr:rowOff>0</xdr:rowOff>
    </xdr:to>
    <xdr:pic>
      <xdr:nvPicPr>
        <xdr:cNvPr id="29" name="Image 28">
          <a:extLst>
            <a:ext uri="{FF2B5EF4-FFF2-40B4-BE49-F238E27FC236}">
              <a16:creationId xmlns:a16="http://schemas.microsoft.com/office/drawing/2014/main" id="{00000000-0008-0000-0000-00002F000000}"/>
            </a:ext>
          </a:extLst>
        </xdr:cNvPr>
        <xdr:cNvPicPr preferRelativeResize="0">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89020650" y="82724625"/>
          <a:ext cx="2047875" cy="323850"/>
        </a:xfrm>
        <a:prstGeom prst="rect">
          <a:avLst/>
        </a:prstGeom>
        <a:noFill/>
        <a:ln>
          <a:noFill/>
        </a:ln>
      </xdr:spPr>
    </xdr:pic>
    <xdr:clientData/>
  </xdr:twoCellAnchor>
  <xdr:twoCellAnchor>
    <xdr:from>
      <xdr:col>44</xdr:col>
      <xdr:colOff>2543174</xdr:colOff>
      <xdr:row>156</xdr:row>
      <xdr:rowOff>0</xdr:rowOff>
    </xdr:from>
    <xdr:to>
      <xdr:col>49</xdr:col>
      <xdr:colOff>3648074</xdr:colOff>
      <xdr:row>156</xdr:row>
      <xdr:rowOff>0</xdr:rowOff>
    </xdr:to>
    <xdr:pic>
      <xdr:nvPicPr>
        <xdr:cNvPr id="30" name="Image 29" descr="IMG_20201209_124607.jpg">
          <a:extLst>
            <a:ext uri="{FF2B5EF4-FFF2-40B4-BE49-F238E27FC236}">
              <a16:creationId xmlns:a16="http://schemas.microsoft.com/office/drawing/2014/main" id="{00000000-0008-0000-0000-000030000000}"/>
            </a:ext>
          </a:extLst>
        </xdr:cNvPr>
        <xdr:cNvPicPr>
          <a:picLocks/>
        </xdr:cNvPicPr>
      </xdr:nvPicPr>
      <xdr:blipFill>
        <a:blip xmlns:r="http://schemas.openxmlformats.org/officeDocument/2006/relationships" r:embed="rId29" cstate="print"/>
        <a:stretch>
          <a:fillRect/>
        </a:stretch>
      </xdr:blipFill>
      <xdr:spPr>
        <a:xfrm>
          <a:off x="76514324" y="85315425"/>
          <a:ext cx="12506325" cy="0"/>
        </a:xfrm>
        <a:prstGeom prst="rect">
          <a:avLst/>
        </a:prstGeom>
      </xdr:spPr>
    </xdr:pic>
    <xdr:clientData/>
  </xdr:twoCellAnchor>
  <xdr:twoCellAnchor editAs="oneCell">
    <xdr:from>
      <xdr:col>50</xdr:col>
      <xdr:colOff>0</xdr:colOff>
      <xdr:row>59</xdr:row>
      <xdr:rowOff>0</xdr:rowOff>
    </xdr:from>
    <xdr:to>
      <xdr:col>51</xdr:col>
      <xdr:colOff>0</xdr:colOff>
      <xdr:row>60</xdr:row>
      <xdr:rowOff>0</xdr:rowOff>
    </xdr:to>
    <xdr:pic>
      <xdr:nvPicPr>
        <xdr:cNvPr id="31" name="Image 30" descr="IMG_20210329_165116">
          <a:extLst>
            <a:ext uri="{FF2B5EF4-FFF2-40B4-BE49-F238E27FC236}">
              <a16:creationId xmlns:a16="http://schemas.microsoft.com/office/drawing/2014/main" id="{00000000-0008-0000-0000-000032000000}"/>
            </a:ext>
          </a:extLst>
        </xdr:cNvPr>
        <xdr:cNvPicPr preferRelativeResize="0">
          <a:picLocks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89020650" y="198882000"/>
          <a:ext cx="2047875" cy="190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59</xdr:row>
      <xdr:rowOff>0</xdr:rowOff>
    </xdr:from>
    <xdr:to>
      <xdr:col>50</xdr:col>
      <xdr:colOff>0</xdr:colOff>
      <xdr:row>60</xdr:row>
      <xdr:rowOff>0</xdr:rowOff>
    </xdr:to>
    <xdr:pic>
      <xdr:nvPicPr>
        <xdr:cNvPr id="32" name="Image 31" descr="IMG_20210329_173934">
          <a:extLst>
            <a:ext uri="{FF2B5EF4-FFF2-40B4-BE49-F238E27FC236}">
              <a16:creationId xmlns:a16="http://schemas.microsoft.com/office/drawing/2014/main" id="{00000000-0008-0000-0000-000033000000}"/>
            </a:ext>
          </a:extLst>
        </xdr:cNvPr>
        <xdr:cNvPicPr preferRelativeResize="0">
          <a:picLocks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86972775" y="84181950"/>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0</xdr:colOff>
      <xdr:row>41</xdr:row>
      <xdr:rowOff>0</xdr:rowOff>
    </xdr:from>
    <xdr:to>
      <xdr:col>52</xdr:col>
      <xdr:colOff>0</xdr:colOff>
      <xdr:row>42</xdr:row>
      <xdr:rowOff>0</xdr:rowOff>
    </xdr:to>
    <xdr:pic>
      <xdr:nvPicPr>
        <xdr:cNvPr id="33" name="Image 32">
          <a:extLst>
            <a:ext uri="{FF2B5EF4-FFF2-40B4-BE49-F238E27FC236}">
              <a16:creationId xmlns:a16="http://schemas.microsoft.com/office/drawing/2014/main" id="{00000000-0008-0000-0000-000039000000}"/>
            </a:ext>
          </a:extLst>
        </xdr:cNvPr>
        <xdr:cNvPicPr preferRelativeResize="0">
          <a:picLocks noChangeArrowheads="1"/>
        </xdr:cNvPicPr>
      </xdr:nvPicPr>
      <xdr:blipFill>
        <a:blip xmlns:r="http://schemas.openxmlformats.org/officeDocument/2006/relationships" r:embed="rId32" cstate="print">
          <a:extLst>
            <a:ext uri="{28A0092B-C50C-407E-A947-70E740481C1C}">
              <a14:useLocalDpi xmlns:a14="http://schemas.microsoft.com/office/drawing/2010/main" val="0"/>
            </a:ext>
          </a:extLst>
        </a:blip>
        <a:srcRect l="50369"/>
        <a:stretch>
          <a:fillRect/>
        </a:stretch>
      </xdr:blipFill>
      <xdr:spPr bwMode="auto">
        <a:xfrm>
          <a:off x="91068525" y="43662600"/>
          <a:ext cx="2047875"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41</xdr:row>
      <xdr:rowOff>0</xdr:rowOff>
    </xdr:from>
    <xdr:to>
      <xdr:col>50</xdr:col>
      <xdr:colOff>0</xdr:colOff>
      <xdr:row>42</xdr:row>
      <xdr:rowOff>0</xdr:rowOff>
    </xdr:to>
    <xdr:pic>
      <xdr:nvPicPr>
        <xdr:cNvPr id="34" name="Image 33">
          <a:extLst>
            <a:ext uri="{FF2B5EF4-FFF2-40B4-BE49-F238E27FC236}">
              <a16:creationId xmlns:a16="http://schemas.microsoft.com/office/drawing/2014/main" id="{00000000-0008-0000-0000-00003A000000}"/>
            </a:ext>
          </a:extLst>
        </xdr:cNvPr>
        <xdr:cNvPicPr preferRelativeResize="0">
          <a:picLocks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r="52533"/>
        <a:stretch>
          <a:fillRect/>
        </a:stretch>
      </xdr:blipFill>
      <xdr:spPr bwMode="auto">
        <a:xfrm>
          <a:off x="86972775" y="43662600"/>
          <a:ext cx="2047875"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41</xdr:row>
      <xdr:rowOff>0</xdr:rowOff>
    </xdr:from>
    <xdr:to>
      <xdr:col>51</xdr:col>
      <xdr:colOff>0</xdr:colOff>
      <xdr:row>42</xdr:row>
      <xdr:rowOff>0</xdr:rowOff>
    </xdr:to>
    <xdr:pic>
      <xdr:nvPicPr>
        <xdr:cNvPr id="35" name="Image 34">
          <a:extLst>
            <a:ext uri="{FF2B5EF4-FFF2-40B4-BE49-F238E27FC236}">
              <a16:creationId xmlns:a16="http://schemas.microsoft.com/office/drawing/2014/main" id="{00000000-0008-0000-0000-00003B000000}"/>
            </a:ext>
          </a:extLst>
        </xdr:cNvPr>
        <xdr:cNvPicPr preferRelativeResize="0">
          <a:picLocks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l="50829"/>
        <a:stretch>
          <a:fillRect/>
        </a:stretch>
      </xdr:blipFill>
      <xdr:spPr bwMode="auto">
        <a:xfrm>
          <a:off x="89020650" y="43662600"/>
          <a:ext cx="2047875"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188</xdr:row>
      <xdr:rowOff>0</xdr:rowOff>
    </xdr:from>
    <xdr:to>
      <xdr:col>49</xdr:col>
      <xdr:colOff>2047874</xdr:colOff>
      <xdr:row>189</xdr:row>
      <xdr:rowOff>0</xdr:rowOff>
    </xdr:to>
    <xdr:pic>
      <xdr:nvPicPr>
        <xdr:cNvPr id="36" name="Image 35">
          <a:extLst>
            <a:ext uri="{FF2B5EF4-FFF2-40B4-BE49-F238E27FC236}">
              <a16:creationId xmlns:a16="http://schemas.microsoft.com/office/drawing/2014/main" id="{00000000-0008-0000-0000-00003D000000}"/>
            </a:ext>
          </a:extLst>
        </xdr:cNvPr>
        <xdr:cNvPicPr preferRelativeResize="0">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86972775" y="66170175"/>
          <a:ext cx="2047874" cy="962025"/>
        </a:xfrm>
        <a:prstGeom prst="rect">
          <a:avLst/>
        </a:prstGeom>
        <a:noFill/>
        <a:ln>
          <a:noFill/>
        </a:ln>
      </xdr:spPr>
    </xdr:pic>
    <xdr:clientData/>
  </xdr:twoCellAnchor>
  <xdr:twoCellAnchor editAs="oneCell">
    <xdr:from>
      <xdr:col>50</xdr:col>
      <xdr:colOff>0</xdr:colOff>
      <xdr:row>188</xdr:row>
      <xdr:rowOff>0</xdr:rowOff>
    </xdr:from>
    <xdr:to>
      <xdr:col>51</xdr:col>
      <xdr:colOff>0</xdr:colOff>
      <xdr:row>189</xdr:row>
      <xdr:rowOff>0</xdr:rowOff>
    </xdr:to>
    <xdr:pic>
      <xdr:nvPicPr>
        <xdr:cNvPr id="37" name="Image 36">
          <a:extLst>
            <a:ext uri="{FF2B5EF4-FFF2-40B4-BE49-F238E27FC236}">
              <a16:creationId xmlns:a16="http://schemas.microsoft.com/office/drawing/2014/main" id="{00000000-0008-0000-0000-00003E000000}"/>
            </a:ext>
          </a:extLst>
        </xdr:cNvPr>
        <xdr:cNvPicPr preferRelativeResize="0">
          <a:picLocks/>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89020650" y="66170175"/>
          <a:ext cx="2047875" cy="962025"/>
        </a:xfrm>
        <a:prstGeom prst="rect">
          <a:avLst/>
        </a:prstGeom>
        <a:noFill/>
        <a:ln>
          <a:noFill/>
        </a:ln>
      </xdr:spPr>
    </xdr:pic>
    <xdr:clientData/>
  </xdr:twoCellAnchor>
  <xdr:twoCellAnchor editAs="oneCell">
    <xdr:from>
      <xdr:col>51</xdr:col>
      <xdr:colOff>0</xdr:colOff>
      <xdr:row>188</xdr:row>
      <xdr:rowOff>0</xdr:rowOff>
    </xdr:from>
    <xdr:to>
      <xdr:col>52</xdr:col>
      <xdr:colOff>0</xdr:colOff>
      <xdr:row>189</xdr:row>
      <xdr:rowOff>0</xdr:rowOff>
    </xdr:to>
    <xdr:pic>
      <xdr:nvPicPr>
        <xdr:cNvPr id="38" name="Image 37">
          <a:extLst>
            <a:ext uri="{FF2B5EF4-FFF2-40B4-BE49-F238E27FC236}">
              <a16:creationId xmlns:a16="http://schemas.microsoft.com/office/drawing/2014/main" id="{00000000-0008-0000-0000-00003F000000}"/>
            </a:ext>
          </a:extLst>
        </xdr:cNvPr>
        <xdr:cNvPicPr preferRelativeResize="0">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91068525" y="66170175"/>
          <a:ext cx="2047875" cy="962025"/>
        </a:xfrm>
        <a:prstGeom prst="rect">
          <a:avLst/>
        </a:prstGeom>
        <a:noFill/>
        <a:ln>
          <a:noFill/>
        </a:ln>
      </xdr:spPr>
    </xdr:pic>
    <xdr:clientData/>
  </xdr:twoCellAnchor>
  <xdr:twoCellAnchor editAs="oneCell">
    <xdr:from>
      <xdr:col>51</xdr:col>
      <xdr:colOff>0</xdr:colOff>
      <xdr:row>17</xdr:row>
      <xdr:rowOff>0</xdr:rowOff>
    </xdr:from>
    <xdr:to>
      <xdr:col>52</xdr:col>
      <xdr:colOff>0</xdr:colOff>
      <xdr:row>18</xdr:row>
      <xdr:rowOff>0</xdr:rowOff>
    </xdr:to>
    <xdr:pic>
      <xdr:nvPicPr>
        <xdr:cNvPr id="39" name="Image 38">
          <a:extLst>
            <a:ext uri="{FF2B5EF4-FFF2-40B4-BE49-F238E27FC236}">
              <a16:creationId xmlns:a16="http://schemas.microsoft.com/office/drawing/2014/main" id="{00000000-0008-0000-0000-000044000000}"/>
            </a:ext>
          </a:extLst>
        </xdr:cNvPr>
        <xdr:cNvPicPr preferRelativeResize="0">
          <a:picLocks/>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91068525" y="108480225"/>
          <a:ext cx="2047875" cy="1905000"/>
        </a:xfrm>
        <a:prstGeom prst="rect">
          <a:avLst/>
        </a:prstGeom>
      </xdr:spPr>
    </xdr:pic>
    <xdr:clientData/>
  </xdr:twoCellAnchor>
  <xdr:twoCellAnchor editAs="oneCell">
    <xdr:from>
      <xdr:col>51</xdr:col>
      <xdr:colOff>0</xdr:colOff>
      <xdr:row>60</xdr:row>
      <xdr:rowOff>0</xdr:rowOff>
    </xdr:from>
    <xdr:to>
      <xdr:col>52</xdr:col>
      <xdr:colOff>0</xdr:colOff>
      <xdr:row>61</xdr:row>
      <xdr:rowOff>0</xdr:rowOff>
    </xdr:to>
    <xdr:pic>
      <xdr:nvPicPr>
        <xdr:cNvPr id="40" name="Image 39">
          <a:extLst>
            <a:ext uri="{FF2B5EF4-FFF2-40B4-BE49-F238E27FC236}">
              <a16:creationId xmlns:a16="http://schemas.microsoft.com/office/drawing/2014/main" id="{00000000-0008-0000-0000-000048000000}"/>
            </a:ext>
          </a:extLst>
        </xdr:cNvPr>
        <xdr:cNvPicPr preferRelativeResize="0">
          <a:picLocks/>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91068525" y="42862500"/>
          <a:ext cx="2047875" cy="800100"/>
        </a:xfrm>
        <a:prstGeom prst="rect">
          <a:avLst/>
        </a:prstGeom>
      </xdr:spPr>
    </xdr:pic>
    <xdr:clientData/>
  </xdr:twoCellAnchor>
  <xdr:twoCellAnchor editAs="oneCell">
    <xdr:from>
      <xdr:col>52</xdr:col>
      <xdr:colOff>0</xdr:colOff>
      <xdr:row>60</xdr:row>
      <xdr:rowOff>0</xdr:rowOff>
    </xdr:from>
    <xdr:to>
      <xdr:col>53</xdr:col>
      <xdr:colOff>0</xdr:colOff>
      <xdr:row>61</xdr:row>
      <xdr:rowOff>0</xdr:rowOff>
    </xdr:to>
    <xdr:pic>
      <xdr:nvPicPr>
        <xdr:cNvPr id="41" name="Image 40">
          <a:extLst>
            <a:ext uri="{FF2B5EF4-FFF2-40B4-BE49-F238E27FC236}">
              <a16:creationId xmlns:a16="http://schemas.microsoft.com/office/drawing/2014/main" id="{00000000-0008-0000-0000-000049000000}"/>
            </a:ext>
          </a:extLst>
        </xdr:cNvPr>
        <xdr:cNvPicPr preferRelativeResize="0">
          <a:picLocks/>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93116400" y="42862500"/>
          <a:ext cx="2047875" cy="800100"/>
        </a:xfrm>
        <a:prstGeom prst="rect">
          <a:avLst/>
        </a:prstGeom>
      </xdr:spPr>
    </xdr:pic>
    <xdr:clientData/>
  </xdr:twoCellAnchor>
  <xdr:twoCellAnchor editAs="oneCell">
    <xdr:from>
      <xdr:col>50</xdr:col>
      <xdr:colOff>0</xdr:colOff>
      <xdr:row>167</xdr:row>
      <xdr:rowOff>0</xdr:rowOff>
    </xdr:from>
    <xdr:to>
      <xdr:col>51</xdr:col>
      <xdr:colOff>0</xdr:colOff>
      <xdr:row>168</xdr:row>
      <xdr:rowOff>0</xdr:rowOff>
    </xdr:to>
    <xdr:pic>
      <xdr:nvPicPr>
        <xdr:cNvPr id="42" name="Image 41">
          <a:extLst>
            <a:ext uri="{FF2B5EF4-FFF2-40B4-BE49-F238E27FC236}">
              <a16:creationId xmlns:a16="http://schemas.microsoft.com/office/drawing/2014/main" id="{00000000-0008-0000-0000-00004B000000}"/>
            </a:ext>
          </a:extLst>
        </xdr:cNvPr>
        <xdr:cNvPicPr preferRelativeResize="0">
          <a:picLocks/>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89020650" y="83048475"/>
          <a:ext cx="2047875" cy="485775"/>
        </a:xfrm>
        <a:prstGeom prst="rect">
          <a:avLst/>
        </a:prstGeom>
        <a:noFill/>
        <a:ln>
          <a:noFill/>
        </a:ln>
      </xdr:spPr>
    </xdr:pic>
    <xdr:clientData/>
  </xdr:twoCellAnchor>
  <xdr:twoCellAnchor editAs="oneCell">
    <xdr:from>
      <xdr:col>49</xdr:col>
      <xdr:colOff>0</xdr:colOff>
      <xdr:row>167</xdr:row>
      <xdr:rowOff>0</xdr:rowOff>
    </xdr:from>
    <xdr:to>
      <xdr:col>50</xdr:col>
      <xdr:colOff>0</xdr:colOff>
      <xdr:row>168</xdr:row>
      <xdr:rowOff>0</xdr:rowOff>
    </xdr:to>
    <xdr:pic>
      <xdr:nvPicPr>
        <xdr:cNvPr id="43" name="Image 42">
          <a:extLst>
            <a:ext uri="{FF2B5EF4-FFF2-40B4-BE49-F238E27FC236}">
              <a16:creationId xmlns:a16="http://schemas.microsoft.com/office/drawing/2014/main" id="{00000000-0008-0000-0000-00004C000000}"/>
            </a:ext>
          </a:extLst>
        </xdr:cNvPr>
        <xdr:cNvPicPr preferRelativeResize="0">
          <a:picLocks/>
        </xdr:cNvPicPr>
      </xdr:nvPicPr>
      <xdr:blipFill>
        <a:blip xmlns:r="http://schemas.openxmlformats.org/officeDocument/2006/relationships" r:embed="rId42" cstate="print">
          <a:extLst>
            <a:ext uri="{28A0092B-C50C-407E-A947-70E740481C1C}">
              <a14:useLocalDpi xmlns:a14="http://schemas.microsoft.com/office/drawing/2010/main" val="0"/>
            </a:ext>
          </a:extLst>
        </a:blip>
        <a:srcRect/>
        <a:stretch>
          <a:fillRect/>
        </a:stretch>
      </xdr:blipFill>
      <xdr:spPr bwMode="auto">
        <a:xfrm>
          <a:off x="86972775" y="83048475"/>
          <a:ext cx="2047875" cy="485775"/>
        </a:xfrm>
        <a:prstGeom prst="rect">
          <a:avLst/>
        </a:prstGeom>
        <a:noFill/>
        <a:ln>
          <a:noFill/>
        </a:ln>
      </xdr:spPr>
    </xdr:pic>
    <xdr:clientData/>
  </xdr:twoCellAnchor>
  <xdr:twoCellAnchor editAs="oneCell">
    <xdr:from>
      <xdr:col>52</xdr:col>
      <xdr:colOff>0</xdr:colOff>
      <xdr:row>39</xdr:row>
      <xdr:rowOff>0</xdr:rowOff>
    </xdr:from>
    <xdr:to>
      <xdr:col>53</xdr:col>
      <xdr:colOff>0</xdr:colOff>
      <xdr:row>40</xdr:row>
      <xdr:rowOff>0</xdr:rowOff>
    </xdr:to>
    <xdr:pic>
      <xdr:nvPicPr>
        <xdr:cNvPr id="44" name="Image 43">
          <a:extLst>
            <a:ext uri="{FF2B5EF4-FFF2-40B4-BE49-F238E27FC236}">
              <a16:creationId xmlns:a16="http://schemas.microsoft.com/office/drawing/2014/main" id="{00000000-0008-0000-0000-000053000000}"/>
            </a:ext>
          </a:extLst>
        </xdr:cNvPr>
        <xdr:cNvPicPr preferRelativeResize="0">
          <a:picLocks/>
        </xdr:cNvPicPr>
      </xdr:nvPicPr>
      <xdr:blipFill>
        <a:blip xmlns:r="http://schemas.openxmlformats.org/officeDocument/2006/relationships" r:embed="rId43"/>
        <a:stretch>
          <a:fillRect/>
        </a:stretch>
      </xdr:blipFill>
      <xdr:spPr>
        <a:xfrm>
          <a:off x="93116400" y="48348900"/>
          <a:ext cx="2047875" cy="2667000"/>
        </a:xfrm>
        <a:prstGeom prst="rect">
          <a:avLst/>
        </a:prstGeom>
      </xdr:spPr>
    </xdr:pic>
    <xdr:clientData/>
  </xdr:twoCellAnchor>
  <xdr:twoCellAnchor editAs="oneCell">
    <xdr:from>
      <xdr:col>49</xdr:col>
      <xdr:colOff>0</xdr:colOff>
      <xdr:row>38</xdr:row>
      <xdr:rowOff>0</xdr:rowOff>
    </xdr:from>
    <xdr:to>
      <xdr:col>50</xdr:col>
      <xdr:colOff>0</xdr:colOff>
      <xdr:row>39</xdr:row>
      <xdr:rowOff>0</xdr:rowOff>
    </xdr:to>
    <xdr:pic>
      <xdr:nvPicPr>
        <xdr:cNvPr id="45" name="Image 44">
          <a:extLst>
            <a:ext uri="{FF2B5EF4-FFF2-40B4-BE49-F238E27FC236}">
              <a16:creationId xmlns:a16="http://schemas.microsoft.com/office/drawing/2014/main" id="{00000000-0008-0000-0000-000055000000}"/>
            </a:ext>
          </a:extLst>
        </xdr:cNvPr>
        <xdr:cNvPicPr preferRelativeResize="0">
          <a:picLocks/>
        </xdr:cNvPicPr>
      </xdr:nvPicPr>
      <xdr:blipFill>
        <a:blip xmlns:r="http://schemas.openxmlformats.org/officeDocument/2006/relationships" r:embed="rId44">
          <a:extLst>
            <a:ext uri="{28A0092B-C50C-407E-A947-70E740481C1C}">
              <a14:useLocalDpi xmlns:a14="http://schemas.microsoft.com/office/drawing/2010/main" val="0"/>
            </a:ext>
          </a:extLst>
        </a:blip>
        <a:stretch>
          <a:fillRect/>
        </a:stretch>
      </xdr:blipFill>
      <xdr:spPr>
        <a:xfrm>
          <a:off x="86972775" y="51015900"/>
          <a:ext cx="2047875" cy="809625"/>
        </a:xfrm>
        <a:prstGeom prst="rect">
          <a:avLst/>
        </a:prstGeom>
      </xdr:spPr>
    </xdr:pic>
    <xdr:clientData/>
  </xdr:twoCellAnchor>
  <xdr:twoCellAnchor editAs="oneCell">
    <xdr:from>
      <xdr:col>49</xdr:col>
      <xdr:colOff>0</xdr:colOff>
      <xdr:row>43</xdr:row>
      <xdr:rowOff>0</xdr:rowOff>
    </xdr:from>
    <xdr:to>
      <xdr:col>50</xdr:col>
      <xdr:colOff>0</xdr:colOff>
      <xdr:row>44</xdr:row>
      <xdr:rowOff>1</xdr:rowOff>
    </xdr:to>
    <xdr:pic>
      <xdr:nvPicPr>
        <xdr:cNvPr id="46" name="Image 45">
          <a:extLst>
            <a:ext uri="{FF2B5EF4-FFF2-40B4-BE49-F238E27FC236}">
              <a16:creationId xmlns:a16="http://schemas.microsoft.com/office/drawing/2014/main" id="{00000000-0008-0000-0000-000057000000}"/>
            </a:ext>
          </a:extLst>
        </xdr:cNvPr>
        <xdr:cNvPicPr preferRelativeResize="0">
          <a:picLocks/>
        </xdr:cNvPicPr>
      </xdr:nvPicPr>
      <xdr:blipFill>
        <a:blip xmlns:r="http://schemas.openxmlformats.org/officeDocument/2006/relationships" r:embed="rId45" cstate="email">
          <a:extLst>
            <a:ext uri="{28A0092B-C50C-407E-A947-70E740481C1C}">
              <a14:useLocalDpi xmlns:a14="http://schemas.microsoft.com/office/drawing/2010/main" val="0"/>
            </a:ext>
          </a:extLst>
        </a:blip>
        <a:stretch>
          <a:fillRect/>
        </a:stretch>
      </xdr:blipFill>
      <xdr:spPr>
        <a:xfrm>
          <a:off x="86972775" y="107508675"/>
          <a:ext cx="2047875" cy="971551"/>
        </a:xfrm>
        <a:prstGeom prst="rect">
          <a:avLst/>
        </a:prstGeom>
      </xdr:spPr>
    </xdr:pic>
    <xdr:clientData/>
  </xdr:twoCellAnchor>
  <xdr:twoCellAnchor editAs="oneCell">
    <xdr:from>
      <xdr:col>50</xdr:col>
      <xdr:colOff>0</xdr:colOff>
      <xdr:row>43</xdr:row>
      <xdr:rowOff>0</xdr:rowOff>
    </xdr:from>
    <xdr:to>
      <xdr:col>51</xdr:col>
      <xdr:colOff>0</xdr:colOff>
      <xdr:row>44</xdr:row>
      <xdr:rowOff>0</xdr:rowOff>
    </xdr:to>
    <xdr:pic>
      <xdr:nvPicPr>
        <xdr:cNvPr id="47" name="Image 46">
          <a:extLst>
            <a:ext uri="{FF2B5EF4-FFF2-40B4-BE49-F238E27FC236}">
              <a16:creationId xmlns:a16="http://schemas.microsoft.com/office/drawing/2014/main" id="{00000000-0008-0000-0000-000058000000}"/>
            </a:ext>
          </a:extLst>
        </xdr:cNvPr>
        <xdr:cNvPicPr preferRelativeResize="0">
          <a:picLocks/>
        </xdr:cNvPicPr>
      </xdr:nvPicPr>
      <xdr:blipFill>
        <a:blip xmlns:r="http://schemas.openxmlformats.org/officeDocument/2006/relationships" r:embed="rId46" cstate="email">
          <a:extLst>
            <a:ext uri="{28A0092B-C50C-407E-A947-70E740481C1C}">
              <a14:useLocalDpi xmlns:a14="http://schemas.microsoft.com/office/drawing/2010/main" val="0"/>
            </a:ext>
          </a:extLst>
        </a:blip>
        <a:stretch>
          <a:fillRect/>
        </a:stretch>
      </xdr:blipFill>
      <xdr:spPr>
        <a:xfrm>
          <a:off x="89020650" y="107508675"/>
          <a:ext cx="2047875" cy="971550"/>
        </a:xfrm>
        <a:prstGeom prst="rect">
          <a:avLst/>
        </a:prstGeom>
      </xdr:spPr>
    </xdr:pic>
    <xdr:clientData/>
  </xdr:twoCellAnchor>
  <xdr:twoCellAnchor editAs="oneCell">
    <xdr:from>
      <xdr:col>51</xdr:col>
      <xdr:colOff>0</xdr:colOff>
      <xdr:row>18</xdr:row>
      <xdr:rowOff>0</xdr:rowOff>
    </xdr:from>
    <xdr:to>
      <xdr:col>52</xdr:col>
      <xdr:colOff>0</xdr:colOff>
      <xdr:row>19</xdr:row>
      <xdr:rowOff>0</xdr:rowOff>
    </xdr:to>
    <xdr:pic>
      <xdr:nvPicPr>
        <xdr:cNvPr id="48" name="Image 47">
          <a:extLst>
            <a:ext uri="{FF2B5EF4-FFF2-40B4-BE49-F238E27FC236}">
              <a16:creationId xmlns:a16="http://schemas.microsoft.com/office/drawing/2014/main" id="{00000000-0008-0000-0000-00005A000000}"/>
            </a:ext>
          </a:extLst>
        </xdr:cNvPr>
        <xdr:cNvPicPr preferRelativeResize="0">
          <a:picLocks noChangeArrowheads="1"/>
        </xdr:cNvPicPr>
      </xdr:nvPicPr>
      <xdr:blipFill>
        <a:blip xmlns:r="http://schemas.openxmlformats.org/officeDocument/2006/relationships" r:embed="rId47" cstate="email">
          <a:extLst>
            <a:ext uri="{28A0092B-C50C-407E-A947-70E740481C1C}">
              <a14:useLocalDpi xmlns:a14="http://schemas.microsoft.com/office/drawing/2010/main" val="0"/>
            </a:ext>
          </a:extLst>
        </a:blip>
        <a:stretch>
          <a:fillRect/>
        </a:stretch>
      </xdr:blipFill>
      <xdr:spPr bwMode="auto">
        <a:xfrm>
          <a:off x="91068525" y="110385225"/>
          <a:ext cx="2047875" cy="1143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52</xdr:col>
      <xdr:colOff>0</xdr:colOff>
      <xdr:row>18</xdr:row>
      <xdr:rowOff>0</xdr:rowOff>
    </xdr:from>
    <xdr:to>
      <xdr:col>53</xdr:col>
      <xdr:colOff>0</xdr:colOff>
      <xdr:row>19</xdr:row>
      <xdr:rowOff>0</xdr:rowOff>
    </xdr:to>
    <xdr:pic>
      <xdr:nvPicPr>
        <xdr:cNvPr id="49" name="Image 48">
          <a:extLst>
            <a:ext uri="{FF2B5EF4-FFF2-40B4-BE49-F238E27FC236}">
              <a16:creationId xmlns:a16="http://schemas.microsoft.com/office/drawing/2014/main" id="{00000000-0008-0000-0000-00005B000000}"/>
            </a:ext>
          </a:extLst>
        </xdr:cNvPr>
        <xdr:cNvPicPr preferRelativeResize="0">
          <a:picLocks/>
        </xdr:cNvPicPr>
      </xdr:nvPicPr>
      <xdr:blipFill>
        <a:blip xmlns:r="http://schemas.openxmlformats.org/officeDocument/2006/relationships" r:embed="rId48" cstate="email">
          <a:extLst>
            <a:ext uri="{28A0092B-C50C-407E-A947-70E740481C1C}">
              <a14:useLocalDpi xmlns:a14="http://schemas.microsoft.com/office/drawing/2010/main" val="0"/>
            </a:ext>
          </a:extLst>
        </a:blip>
        <a:stretch>
          <a:fillRect/>
        </a:stretch>
      </xdr:blipFill>
      <xdr:spPr>
        <a:xfrm>
          <a:off x="93116400" y="110385225"/>
          <a:ext cx="2047875" cy="1143000"/>
        </a:xfrm>
        <a:prstGeom prst="rect">
          <a:avLst/>
        </a:prstGeom>
      </xdr:spPr>
    </xdr:pic>
    <xdr:clientData/>
  </xdr:twoCellAnchor>
  <xdr:twoCellAnchor editAs="oneCell">
    <xdr:from>
      <xdr:col>51</xdr:col>
      <xdr:colOff>0</xdr:colOff>
      <xdr:row>12</xdr:row>
      <xdr:rowOff>1</xdr:rowOff>
    </xdr:from>
    <xdr:to>
      <xdr:col>52</xdr:col>
      <xdr:colOff>0</xdr:colOff>
      <xdr:row>13</xdr:row>
      <xdr:rowOff>1</xdr:rowOff>
    </xdr:to>
    <xdr:pic>
      <xdr:nvPicPr>
        <xdr:cNvPr id="50" name="Image 49">
          <a:extLst>
            <a:ext uri="{FF2B5EF4-FFF2-40B4-BE49-F238E27FC236}">
              <a16:creationId xmlns:a16="http://schemas.microsoft.com/office/drawing/2014/main" id="{00000000-0008-0000-0000-000060000000}"/>
            </a:ext>
          </a:extLst>
        </xdr:cNvPr>
        <xdr:cNvPicPr preferRelativeResize="0">
          <a:picLocks/>
        </xdr:cNvPicPr>
      </xdr:nvPicPr>
      <xdr:blipFill>
        <a:blip xmlns:r="http://schemas.openxmlformats.org/officeDocument/2006/relationships" r:embed="rId49" cstate="email">
          <a:extLst>
            <a:ext uri="{28A0092B-C50C-407E-A947-70E740481C1C}">
              <a14:useLocalDpi xmlns:a14="http://schemas.microsoft.com/office/drawing/2010/main"/>
            </a:ext>
          </a:extLst>
        </a:blip>
        <a:stretch>
          <a:fillRect/>
        </a:stretch>
      </xdr:blipFill>
      <xdr:spPr>
        <a:xfrm>
          <a:off x="91068525" y="137121901"/>
          <a:ext cx="2047875" cy="2409825"/>
        </a:xfrm>
        <a:prstGeom prst="rect">
          <a:avLst/>
        </a:prstGeom>
      </xdr:spPr>
    </xdr:pic>
    <xdr:clientData/>
  </xdr:twoCellAnchor>
  <xdr:twoCellAnchor editAs="oneCell">
    <xdr:from>
      <xdr:col>52</xdr:col>
      <xdr:colOff>0</xdr:colOff>
      <xdr:row>12</xdr:row>
      <xdr:rowOff>1</xdr:rowOff>
    </xdr:from>
    <xdr:to>
      <xdr:col>53</xdr:col>
      <xdr:colOff>0</xdr:colOff>
      <xdr:row>13</xdr:row>
      <xdr:rowOff>1</xdr:rowOff>
    </xdr:to>
    <xdr:pic>
      <xdr:nvPicPr>
        <xdr:cNvPr id="51" name="Image 50">
          <a:extLst>
            <a:ext uri="{FF2B5EF4-FFF2-40B4-BE49-F238E27FC236}">
              <a16:creationId xmlns:a16="http://schemas.microsoft.com/office/drawing/2014/main" id="{00000000-0008-0000-0000-000062000000}"/>
            </a:ext>
          </a:extLst>
        </xdr:cNvPr>
        <xdr:cNvPicPr preferRelativeResize="0">
          <a:picLocks/>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93116400" y="137121901"/>
          <a:ext cx="2047875" cy="2409825"/>
        </a:xfrm>
        <a:prstGeom prst="rect">
          <a:avLst/>
        </a:prstGeom>
      </xdr:spPr>
    </xdr:pic>
    <xdr:clientData/>
  </xdr:twoCellAnchor>
  <xdr:twoCellAnchor editAs="oneCell">
    <xdr:from>
      <xdr:col>49</xdr:col>
      <xdr:colOff>0</xdr:colOff>
      <xdr:row>189</xdr:row>
      <xdr:rowOff>0</xdr:rowOff>
    </xdr:from>
    <xdr:to>
      <xdr:col>49</xdr:col>
      <xdr:colOff>2047874</xdr:colOff>
      <xdr:row>190</xdr:row>
      <xdr:rowOff>0</xdr:rowOff>
    </xdr:to>
    <xdr:pic>
      <xdr:nvPicPr>
        <xdr:cNvPr id="52" name="Image 51" descr="D:\DRAHTP ATSIMO ANDREFANA\DINFRA\URGENCES 2020\BEROROHA\IMPLANTATION\IMG-20201228-WA0015.jpg">
          <a:extLst>
            <a:ext uri="{FF2B5EF4-FFF2-40B4-BE49-F238E27FC236}">
              <a16:creationId xmlns:a16="http://schemas.microsoft.com/office/drawing/2014/main" id="{00000000-0008-0000-0000-000064000000}"/>
            </a:ext>
          </a:extLst>
        </xdr:cNvPr>
        <xdr:cNvPicPr preferRelativeResize="0">
          <a:picLocks/>
        </xdr:cNvPicPr>
      </xdr:nvPicPr>
      <xdr:blipFill>
        <a:blip xmlns:r="http://schemas.openxmlformats.org/officeDocument/2006/relationships" r:embed="rId51" cstate="print"/>
        <a:srcRect/>
        <a:stretch>
          <a:fillRect/>
        </a:stretch>
      </xdr:blipFill>
      <xdr:spPr bwMode="auto">
        <a:xfrm>
          <a:off x="86972775" y="82400775"/>
          <a:ext cx="2047874" cy="323850"/>
        </a:xfrm>
        <a:prstGeom prst="rect">
          <a:avLst/>
        </a:prstGeom>
        <a:noFill/>
        <a:ln w="9525">
          <a:noFill/>
          <a:miter lim="800000"/>
          <a:headEnd/>
          <a:tailEnd/>
        </a:ln>
      </xdr:spPr>
    </xdr:pic>
    <xdr:clientData/>
  </xdr:twoCellAnchor>
  <xdr:twoCellAnchor editAs="oneCell">
    <xdr:from>
      <xdr:col>49</xdr:col>
      <xdr:colOff>0</xdr:colOff>
      <xdr:row>158</xdr:row>
      <xdr:rowOff>0</xdr:rowOff>
    </xdr:from>
    <xdr:to>
      <xdr:col>50</xdr:col>
      <xdr:colOff>0</xdr:colOff>
      <xdr:row>159</xdr:row>
      <xdr:rowOff>0</xdr:rowOff>
    </xdr:to>
    <xdr:pic>
      <xdr:nvPicPr>
        <xdr:cNvPr id="53" name="Image 52" descr="IMG_0217.JPG">
          <a:extLst>
            <a:ext uri="{FF2B5EF4-FFF2-40B4-BE49-F238E27FC236}">
              <a16:creationId xmlns:a16="http://schemas.microsoft.com/office/drawing/2014/main" id="{00000000-0008-0000-0000-000066000000}"/>
            </a:ext>
          </a:extLst>
        </xdr:cNvPr>
        <xdr:cNvPicPr preferRelativeResize="0">
          <a:picLocks/>
        </xdr:cNvPicPr>
      </xdr:nvPicPr>
      <xdr:blipFill>
        <a:blip xmlns:r="http://schemas.openxmlformats.org/officeDocument/2006/relationships" r:embed="rId52" cstate="print"/>
        <a:stretch>
          <a:fillRect/>
        </a:stretch>
      </xdr:blipFill>
      <xdr:spPr>
        <a:xfrm>
          <a:off x="86972775" y="9858375"/>
          <a:ext cx="2047875" cy="809625"/>
        </a:xfrm>
        <a:prstGeom prst="rect">
          <a:avLst/>
        </a:prstGeom>
      </xdr:spPr>
    </xdr:pic>
    <xdr:clientData/>
  </xdr:twoCellAnchor>
  <xdr:twoCellAnchor editAs="oneCell">
    <xdr:from>
      <xdr:col>50</xdr:col>
      <xdr:colOff>0</xdr:colOff>
      <xdr:row>158</xdr:row>
      <xdr:rowOff>0</xdr:rowOff>
    </xdr:from>
    <xdr:to>
      <xdr:col>51</xdr:col>
      <xdr:colOff>0</xdr:colOff>
      <xdr:row>159</xdr:row>
      <xdr:rowOff>0</xdr:rowOff>
    </xdr:to>
    <xdr:pic>
      <xdr:nvPicPr>
        <xdr:cNvPr id="54" name="Image 53" descr="IMG_0577.JPG">
          <a:extLst>
            <a:ext uri="{FF2B5EF4-FFF2-40B4-BE49-F238E27FC236}">
              <a16:creationId xmlns:a16="http://schemas.microsoft.com/office/drawing/2014/main" id="{00000000-0008-0000-0000-000067000000}"/>
            </a:ext>
          </a:extLst>
        </xdr:cNvPr>
        <xdr:cNvPicPr preferRelativeResize="0">
          <a:picLocks/>
        </xdr:cNvPicPr>
      </xdr:nvPicPr>
      <xdr:blipFill>
        <a:blip xmlns:r="http://schemas.openxmlformats.org/officeDocument/2006/relationships" r:embed="rId53" cstate="print"/>
        <a:stretch>
          <a:fillRect/>
        </a:stretch>
      </xdr:blipFill>
      <xdr:spPr>
        <a:xfrm>
          <a:off x="89020650" y="9858375"/>
          <a:ext cx="2047875" cy="809625"/>
        </a:xfrm>
        <a:prstGeom prst="rect">
          <a:avLst/>
        </a:prstGeom>
      </xdr:spPr>
    </xdr:pic>
    <xdr:clientData/>
  </xdr:twoCellAnchor>
  <xdr:twoCellAnchor editAs="oneCell">
    <xdr:from>
      <xdr:col>51</xdr:col>
      <xdr:colOff>0</xdr:colOff>
      <xdr:row>158</xdr:row>
      <xdr:rowOff>0</xdr:rowOff>
    </xdr:from>
    <xdr:to>
      <xdr:col>52</xdr:col>
      <xdr:colOff>0</xdr:colOff>
      <xdr:row>159</xdr:row>
      <xdr:rowOff>0</xdr:rowOff>
    </xdr:to>
    <xdr:pic>
      <xdr:nvPicPr>
        <xdr:cNvPr id="55" name="Image 54" descr="IMG_0588.JPG">
          <a:extLst>
            <a:ext uri="{FF2B5EF4-FFF2-40B4-BE49-F238E27FC236}">
              <a16:creationId xmlns:a16="http://schemas.microsoft.com/office/drawing/2014/main" id="{00000000-0008-0000-0000-000068000000}"/>
            </a:ext>
          </a:extLst>
        </xdr:cNvPr>
        <xdr:cNvPicPr preferRelativeResize="0">
          <a:picLocks/>
        </xdr:cNvPicPr>
      </xdr:nvPicPr>
      <xdr:blipFill>
        <a:blip xmlns:r="http://schemas.openxmlformats.org/officeDocument/2006/relationships" r:embed="rId54" cstate="print"/>
        <a:stretch>
          <a:fillRect/>
        </a:stretch>
      </xdr:blipFill>
      <xdr:spPr>
        <a:xfrm>
          <a:off x="91068525" y="9858375"/>
          <a:ext cx="2047875" cy="809625"/>
        </a:xfrm>
        <a:prstGeom prst="rect">
          <a:avLst/>
        </a:prstGeom>
      </xdr:spPr>
    </xdr:pic>
    <xdr:clientData/>
  </xdr:twoCellAnchor>
  <xdr:twoCellAnchor editAs="oneCell">
    <xdr:from>
      <xdr:col>52</xdr:col>
      <xdr:colOff>0</xdr:colOff>
      <xdr:row>186</xdr:row>
      <xdr:rowOff>0</xdr:rowOff>
    </xdr:from>
    <xdr:to>
      <xdr:col>53</xdr:col>
      <xdr:colOff>0</xdr:colOff>
      <xdr:row>187</xdr:row>
      <xdr:rowOff>0</xdr:rowOff>
    </xdr:to>
    <xdr:pic>
      <xdr:nvPicPr>
        <xdr:cNvPr id="56" name="Image 55">
          <a:extLst>
            <a:ext uri="{FF2B5EF4-FFF2-40B4-BE49-F238E27FC236}">
              <a16:creationId xmlns:a16="http://schemas.microsoft.com/office/drawing/2014/main" id="{00000000-0008-0000-0000-000077000000}"/>
            </a:ext>
          </a:extLst>
        </xdr:cNvPr>
        <xdr:cNvPicPr preferRelativeResize="0">
          <a:picLocks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bwMode="auto">
        <a:xfrm>
          <a:off x="93116400" y="9534525"/>
          <a:ext cx="20478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0</xdr:colOff>
      <xdr:row>186</xdr:row>
      <xdr:rowOff>0</xdr:rowOff>
    </xdr:from>
    <xdr:to>
      <xdr:col>52</xdr:col>
      <xdr:colOff>0</xdr:colOff>
      <xdr:row>187</xdr:row>
      <xdr:rowOff>0</xdr:rowOff>
    </xdr:to>
    <xdr:pic>
      <xdr:nvPicPr>
        <xdr:cNvPr id="57" name="Image 56">
          <a:extLst>
            <a:ext uri="{FF2B5EF4-FFF2-40B4-BE49-F238E27FC236}">
              <a16:creationId xmlns:a16="http://schemas.microsoft.com/office/drawing/2014/main" id="{00000000-0008-0000-0000-000078000000}"/>
            </a:ext>
          </a:extLst>
        </xdr:cNvPr>
        <xdr:cNvPicPr preferRelativeResize="0">
          <a:picLocks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bwMode="auto">
        <a:xfrm>
          <a:off x="91068525" y="9534525"/>
          <a:ext cx="20478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192</xdr:row>
      <xdr:rowOff>0</xdr:rowOff>
    </xdr:from>
    <xdr:to>
      <xdr:col>50</xdr:col>
      <xdr:colOff>0</xdr:colOff>
      <xdr:row>193</xdr:row>
      <xdr:rowOff>0</xdr:rowOff>
    </xdr:to>
    <xdr:pic>
      <xdr:nvPicPr>
        <xdr:cNvPr id="58" name="Image 57">
          <a:extLst>
            <a:ext uri="{FF2B5EF4-FFF2-40B4-BE49-F238E27FC236}">
              <a16:creationId xmlns:a16="http://schemas.microsoft.com/office/drawing/2014/main" id="{00000000-0008-0000-0000-00007A000000}"/>
            </a:ext>
          </a:extLst>
        </xdr:cNvPr>
        <xdr:cNvPicPr preferRelativeResize="0">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86972775" y="18497550"/>
          <a:ext cx="2047875" cy="2533650"/>
        </a:xfrm>
        <a:prstGeom prst="rect">
          <a:avLst/>
        </a:prstGeom>
      </xdr:spPr>
    </xdr:pic>
    <xdr:clientData/>
  </xdr:twoCellAnchor>
  <xdr:twoCellAnchor editAs="oneCell">
    <xdr:from>
      <xdr:col>50</xdr:col>
      <xdr:colOff>0</xdr:colOff>
      <xdr:row>192</xdr:row>
      <xdr:rowOff>0</xdr:rowOff>
    </xdr:from>
    <xdr:to>
      <xdr:col>51</xdr:col>
      <xdr:colOff>0</xdr:colOff>
      <xdr:row>193</xdr:row>
      <xdr:rowOff>0</xdr:rowOff>
    </xdr:to>
    <xdr:pic>
      <xdr:nvPicPr>
        <xdr:cNvPr id="59" name="Image 58">
          <a:extLst>
            <a:ext uri="{FF2B5EF4-FFF2-40B4-BE49-F238E27FC236}">
              <a16:creationId xmlns:a16="http://schemas.microsoft.com/office/drawing/2014/main" id="{00000000-0008-0000-0000-00007B000000}"/>
            </a:ext>
          </a:extLst>
        </xdr:cNvPr>
        <xdr:cNvPicPr preferRelativeResize="0">
          <a:picLocks/>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89020650" y="18497550"/>
          <a:ext cx="2047875" cy="2533650"/>
        </a:xfrm>
        <a:prstGeom prst="rect">
          <a:avLst/>
        </a:prstGeom>
      </xdr:spPr>
    </xdr:pic>
    <xdr:clientData/>
  </xdr:twoCellAnchor>
  <xdr:twoCellAnchor editAs="oneCell">
    <xdr:from>
      <xdr:col>49</xdr:col>
      <xdr:colOff>0</xdr:colOff>
      <xdr:row>45</xdr:row>
      <xdr:rowOff>0</xdr:rowOff>
    </xdr:from>
    <xdr:to>
      <xdr:col>49</xdr:col>
      <xdr:colOff>304800</xdr:colOff>
      <xdr:row>45</xdr:row>
      <xdr:rowOff>661987</xdr:rowOff>
    </xdr:to>
    <xdr:sp macro="" textlink="">
      <xdr:nvSpPr>
        <xdr:cNvPr id="60" name="AutoShape 9">
          <a:extLst>
            <a:ext uri="{FF2B5EF4-FFF2-40B4-BE49-F238E27FC236}">
              <a16:creationId xmlns:a16="http://schemas.microsoft.com/office/drawing/2014/main" id="{00000000-0008-0000-0000-000065000000}"/>
            </a:ext>
          </a:extLst>
        </xdr:cNvPr>
        <xdr:cNvSpPr>
          <a:spLocks noChangeAspect="1" noChangeArrowheads="1"/>
        </xdr:cNvSpPr>
      </xdr:nvSpPr>
      <xdr:spPr bwMode="auto">
        <a:xfrm>
          <a:off x="86972775" y="139531725"/>
          <a:ext cx="304800" cy="661987"/>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51</xdr:col>
      <xdr:colOff>0</xdr:colOff>
      <xdr:row>45</xdr:row>
      <xdr:rowOff>0</xdr:rowOff>
    </xdr:from>
    <xdr:to>
      <xdr:col>51</xdr:col>
      <xdr:colOff>2046112</xdr:colOff>
      <xdr:row>46</xdr:row>
      <xdr:rowOff>0</xdr:rowOff>
    </xdr:to>
    <xdr:pic>
      <xdr:nvPicPr>
        <xdr:cNvPr id="61" name="Image 60">
          <a:extLst>
            <a:ext uri="{FF2B5EF4-FFF2-40B4-BE49-F238E27FC236}">
              <a16:creationId xmlns:a16="http://schemas.microsoft.com/office/drawing/2014/main" id="{00000000-0008-0000-0000-00006A000000}"/>
            </a:ext>
          </a:extLst>
        </xdr:cNvPr>
        <xdr:cNvPicPr preferRelativeResize="0">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91068525" y="139531725"/>
          <a:ext cx="2046112" cy="1143000"/>
        </a:xfrm>
        <a:prstGeom prst="rect">
          <a:avLst/>
        </a:prstGeom>
      </xdr:spPr>
    </xdr:pic>
    <xdr:clientData/>
  </xdr:twoCellAnchor>
  <xdr:twoCellAnchor editAs="oneCell">
    <xdr:from>
      <xdr:col>51</xdr:col>
      <xdr:colOff>2046113</xdr:colOff>
      <xdr:row>45</xdr:row>
      <xdr:rowOff>0</xdr:rowOff>
    </xdr:from>
    <xdr:to>
      <xdr:col>53</xdr:col>
      <xdr:colOff>0</xdr:colOff>
      <xdr:row>46</xdr:row>
      <xdr:rowOff>0</xdr:rowOff>
    </xdr:to>
    <xdr:pic>
      <xdr:nvPicPr>
        <xdr:cNvPr id="62" name="Image 61">
          <a:extLst>
            <a:ext uri="{FF2B5EF4-FFF2-40B4-BE49-F238E27FC236}">
              <a16:creationId xmlns:a16="http://schemas.microsoft.com/office/drawing/2014/main" id="{00000000-0008-0000-0000-00006F000000}"/>
            </a:ext>
          </a:extLst>
        </xdr:cNvPr>
        <xdr:cNvPicPr preferRelativeResize="0">
          <a:picLocks/>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93114638" y="139531725"/>
          <a:ext cx="2049637" cy="1143000"/>
        </a:xfrm>
        <a:prstGeom prst="rect">
          <a:avLst/>
        </a:prstGeom>
      </xdr:spPr>
    </xdr:pic>
    <xdr:clientData/>
  </xdr:twoCellAnchor>
  <xdr:twoCellAnchor editAs="oneCell">
    <xdr:from>
      <xdr:col>50</xdr:col>
      <xdr:colOff>0</xdr:colOff>
      <xdr:row>68</xdr:row>
      <xdr:rowOff>5228</xdr:rowOff>
    </xdr:from>
    <xdr:to>
      <xdr:col>50</xdr:col>
      <xdr:colOff>2046333</xdr:colOff>
      <xdr:row>69</xdr:row>
      <xdr:rowOff>0</xdr:rowOff>
    </xdr:to>
    <xdr:pic>
      <xdr:nvPicPr>
        <xdr:cNvPr id="63" name="Image 62">
          <a:extLst>
            <a:ext uri="{FF2B5EF4-FFF2-40B4-BE49-F238E27FC236}">
              <a16:creationId xmlns:a16="http://schemas.microsoft.com/office/drawing/2014/main" id="{00000000-0008-0000-0000-000073000000}"/>
            </a:ext>
          </a:extLst>
        </xdr:cNvPr>
        <xdr:cNvPicPr preferRelativeResize="0">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89020650" y="140679953"/>
          <a:ext cx="2046333" cy="1709272"/>
        </a:xfrm>
        <a:prstGeom prst="rect">
          <a:avLst/>
        </a:prstGeom>
      </xdr:spPr>
    </xdr:pic>
    <xdr:clientData/>
  </xdr:twoCellAnchor>
  <xdr:twoCellAnchor editAs="oneCell">
    <xdr:from>
      <xdr:col>49</xdr:col>
      <xdr:colOff>1763</xdr:colOff>
      <xdr:row>45</xdr:row>
      <xdr:rowOff>1854982</xdr:rowOff>
    </xdr:from>
    <xdr:to>
      <xdr:col>50</xdr:col>
      <xdr:colOff>0</xdr:colOff>
      <xdr:row>46</xdr:row>
      <xdr:rowOff>1645432</xdr:rowOff>
    </xdr:to>
    <xdr:pic>
      <xdr:nvPicPr>
        <xdr:cNvPr id="64" name="Image 63">
          <a:extLst>
            <a:ext uri="{FF2B5EF4-FFF2-40B4-BE49-F238E27FC236}">
              <a16:creationId xmlns:a16="http://schemas.microsoft.com/office/drawing/2014/main" id="{00000000-0008-0000-0000-000079000000}"/>
            </a:ext>
          </a:extLst>
        </xdr:cNvPr>
        <xdr:cNvPicPr preferRelativeResize="0">
          <a:picLocks/>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86974538" y="140672332"/>
          <a:ext cx="2046112" cy="1716893"/>
        </a:xfrm>
        <a:prstGeom prst="rect">
          <a:avLst/>
        </a:prstGeom>
      </xdr:spPr>
    </xdr:pic>
    <xdr:clientData/>
  </xdr:twoCellAnchor>
  <xdr:twoCellAnchor editAs="oneCell">
    <xdr:from>
      <xdr:col>49</xdr:col>
      <xdr:colOff>0</xdr:colOff>
      <xdr:row>193</xdr:row>
      <xdr:rowOff>12849</xdr:rowOff>
    </xdr:from>
    <xdr:to>
      <xdr:col>49</xdr:col>
      <xdr:colOff>2046112</xdr:colOff>
      <xdr:row>194</xdr:row>
      <xdr:rowOff>12849</xdr:rowOff>
    </xdr:to>
    <xdr:pic>
      <xdr:nvPicPr>
        <xdr:cNvPr id="65" name="Image 64">
          <a:extLst>
            <a:ext uri="{FF2B5EF4-FFF2-40B4-BE49-F238E27FC236}">
              <a16:creationId xmlns:a16="http://schemas.microsoft.com/office/drawing/2014/main" id="{00000000-0008-0000-0000-00007C000000}"/>
            </a:ext>
          </a:extLst>
        </xdr:cNvPr>
        <xdr:cNvPicPr preferRelativeResize="0">
          <a:picLocks/>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86972775" y="61782474"/>
          <a:ext cx="2046112" cy="812018"/>
        </a:xfrm>
        <a:prstGeom prst="rect">
          <a:avLst/>
        </a:prstGeom>
      </xdr:spPr>
    </xdr:pic>
    <xdr:clientData/>
  </xdr:twoCellAnchor>
  <xdr:twoCellAnchor editAs="oneCell">
    <xdr:from>
      <xdr:col>49</xdr:col>
      <xdr:colOff>0</xdr:colOff>
      <xdr:row>212</xdr:row>
      <xdr:rowOff>913548</xdr:rowOff>
    </xdr:from>
    <xdr:to>
      <xdr:col>50</xdr:col>
      <xdr:colOff>0</xdr:colOff>
      <xdr:row>214</xdr:row>
      <xdr:rowOff>0</xdr:rowOff>
    </xdr:to>
    <xdr:pic>
      <xdr:nvPicPr>
        <xdr:cNvPr id="66" name="Image 65" descr="C:\Users\USER\Desktop\MAKA\IMG_8761.JPG">
          <a:extLst>
            <a:ext uri="{FF2B5EF4-FFF2-40B4-BE49-F238E27FC236}">
              <a16:creationId xmlns:a16="http://schemas.microsoft.com/office/drawing/2014/main" id="{00000000-0008-0000-0000-00007D000000}"/>
            </a:ext>
          </a:extLst>
        </xdr:cNvPr>
        <xdr:cNvPicPr preferRelativeResize="0">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86972775" y="63492798"/>
          <a:ext cx="2047875" cy="896202"/>
        </a:xfrm>
        <a:prstGeom prst="rect">
          <a:avLst/>
        </a:prstGeom>
        <a:noFill/>
        <a:ln>
          <a:noFill/>
        </a:ln>
      </xdr:spPr>
    </xdr:pic>
    <xdr:clientData/>
  </xdr:twoCellAnchor>
  <xdr:twoCellAnchor editAs="oneCell">
    <xdr:from>
      <xdr:col>49</xdr:col>
      <xdr:colOff>0</xdr:colOff>
      <xdr:row>212</xdr:row>
      <xdr:rowOff>0</xdr:rowOff>
    </xdr:from>
    <xdr:to>
      <xdr:col>50</xdr:col>
      <xdr:colOff>0</xdr:colOff>
      <xdr:row>213</xdr:row>
      <xdr:rowOff>0</xdr:rowOff>
    </xdr:to>
    <xdr:pic>
      <xdr:nvPicPr>
        <xdr:cNvPr id="67" name="Image 66">
          <a:extLst>
            <a:ext uri="{FF2B5EF4-FFF2-40B4-BE49-F238E27FC236}">
              <a16:creationId xmlns:a16="http://schemas.microsoft.com/office/drawing/2014/main" id="{00000000-0008-0000-0000-00007E000000}"/>
            </a:ext>
          </a:extLst>
        </xdr:cNvPr>
        <xdr:cNvPicPr preferRelativeResize="0">
          <a:picLocks/>
        </xdr:cNvPicPr>
      </xdr:nvPicPr>
      <xdr:blipFill>
        <a:blip xmlns:r="http://schemas.openxmlformats.org/officeDocument/2006/relationships" r:embed="rId65"/>
        <a:stretch>
          <a:fillRect/>
        </a:stretch>
      </xdr:blipFill>
      <xdr:spPr>
        <a:xfrm>
          <a:off x="86972775" y="62579250"/>
          <a:ext cx="2047875" cy="1162050"/>
        </a:xfrm>
        <a:prstGeom prst="rect">
          <a:avLst/>
        </a:prstGeom>
      </xdr:spPr>
    </xdr:pic>
    <xdr:clientData/>
  </xdr:twoCellAnchor>
  <xdr:twoCellAnchor editAs="oneCell">
    <xdr:from>
      <xdr:col>50</xdr:col>
      <xdr:colOff>0</xdr:colOff>
      <xdr:row>212</xdr:row>
      <xdr:rowOff>0</xdr:rowOff>
    </xdr:from>
    <xdr:to>
      <xdr:col>51</xdr:col>
      <xdr:colOff>1</xdr:colOff>
      <xdr:row>213</xdr:row>
      <xdr:rowOff>0</xdr:rowOff>
    </xdr:to>
    <xdr:pic>
      <xdr:nvPicPr>
        <xdr:cNvPr id="68" name="Image 67" descr="D:\Dossier TLA\Photo SMATP\IMG_8652.JPG">
          <a:extLst>
            <a:ext uri="{FF2B5EF4-FFF2-40B4-BE49-F238E27FC236}">
              <a16:creationId xmlns:a16="http://schemas.microsoft.com/office/drawing/2014/main" id="{00000000-0008-0000-0000-00007F000000}"/>
            </a:ext>
          </a:extLst>
        </xdr:cNvPr>
        <xdr:cNvPicPr preferRelativeResize="0">
          <a:picLocks/>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89020650" y="62579250"/>
          <a:ext cx="2047876" cy="1162050"/>
        </a:xfrm>
        <a:prstGeom prst="rect">
          <a:avLst/>
        </a:prstGeom>
        <a:noFill/>
        <a:ln>
          <a:noFill/>
        </a:ln>
      </xdr:spPr>
    </xdr:pic>
    <xdr:clientData/>
  </xdr:twoCellAnchor>
  <xdr:twoCellAnchor editAs="oneCell">
    <xdr:from>
      <xdr:col>49</xdr:col>
      <xdr:colOff>0</xdr:colOff>
      <xdr:row>138</xdr:row>
      <xdr:rowOff>0</xdr:rowOff>
    </xdr:from>
    <xdr:to>
      <xdr:col>50</xdr:col>
      <xdr:colOff>0</xdr:colOff>
      <xdr:row>139</xdr:row>
      <xdr:rowOff>0</xdr:rowOff>
    </xdr:to>
    <xdr:pic>
      <xdr:nvPicPr>
        <xdr:cNvPr id="69" name="Image 68" descr="C:\Users\USER\Desktop\MAKA\IMG_8761.JPG">
          <a:extLst>
            <a:ext uri="{FF2B5EF4-FFF2-40B4-BE49-F238E27FC236}">
              <a16:creationId xmlns:a16="http://schemas.microsoft.com/office/drawing/2014/main" id="{00000000-0008-0000-0000-000080000000}"/>
            </a:ext>
          </a:extLst>
        </xdr:cNvPr>
        <xdr:cNvPicPr preferRelativeResize="0">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86972775" y="142389225"/>
          <a:ext cx="2047875" cy="752475"/>
        </a:xfrm>
        <a:prstGeom prst="rect">
          <a:avLst/>
        </a:prstGeom>
        <a:noFill/>
        <a:ln>
          <a:noFill/>
        </a:ln>
      </xdr:spPr>
    </xdr:pic>
    <xdr:clientData/>
  </xdr:twoCellAnchor>
  <xdr:twoCellAnchor editAs="oneCell">
    <xdr:from>
      <xdr:col>50</xdr:col>
      <xdr:colOff>0</xdr:colOff>
      <xdr:row>138</xdr:row>
      <xdr:rowOff>0</xdr:rowOff>
    </xdr:from>
    <xdr:to>
      <xdr:col>51</xdr:col>
      <xdr:colOff>0</xdr:colOff>
      <xdr:row>139</xdr:row>
      <xdr:rowOff>0</xdr:rowOff>
    </xdr:to>
    <xdr:pic>
      <xdr:nvPicPr>
        <xdr:cNvPr id="70" name="Image 69" descr="C:\Users\USER\Desktop\MAKA\IMG_8764.JPG">
          <a:extLst>
            <a:ext uri="{FF2B5EF4-FFF2-40B4-BE49-F238E27FC236}">
              <a16:creationId xmlns:a16="http://schemas.microsoft.com/office/drawing/2014/main" id="{00000000-0008-0000-0000-000081000000}"/>
            </a:ext>
          </a:extLst>
        </xdr:cNvPr>
        <xdr:cNvPicPr preferRelativeResize="0">
          <a:picLocks/>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89020650" y="142389225"/>
          <a:ext cx="2047875" cy="752475"/>
        </a:xfrm>
        <a:prstGeom prst="rect">
          <a:avLst/>
        </a:prstGeom>
        <a:noFill/>
        <a:ln>
          <a:noFill/>
        </a:ln>
      </xdr:spPr>
    </xdr:pic>
    <xdr:clientData/>
  </xdr:twoCellAnchor>
  <xdr:twoCellAnchor editAs="oneCell">
    <xdr:from>
      <xdr:col>49</xdr:col>
      <xdr:colOff>0</xdr:colOff>
      <xdr:row>214</xdr:row>
      <xdr:rowOff>0</xdr:rowOff>
    </xdr:from>
    <xdr:to>
      <xdr:col>50</xdr:col>
      <xdr:colOff>0</xdr:colOff>
      <xdr:row>215</xdr:row>
      <xdr:rowOff>0</xdr:rowOff>
    </xdr:to>
    <xdr:pic>
      <xdr:nvPicPr>
        <xdr:cNvPr id="71" name="Image 70" descr="D:\Dossier TLA\Etreprise FANOMEZANA\photo fanomezana\Nouveau dossier\IMG_8813.JPG">
          <a:extLst>
            <a:ext uri="{FF2B5EF4-FFF2-40B4-BE49-F238E27FC236}">
              <a16:creationId xmlns:a16="http://schemas.microsoft.com/office/drawing/2014/main" id="{00000000-0008-0000-0000-000086000000}"/>
            </a:ext>
          </a:extLst>
        </xdr:cNvPr>
        <xdr:cNvPicPr preferRelativeResize="0">
          <a:picLocks/>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86972775" y="3171825"/>
          <a:ext cx="2047875" cy="571500"/>
        </a:xfrm>
        <a:prstGeom prst="rect">
          <a:avLst/>
        </a:prstGeom>
        <a:noFill/>
        <a:ln>
          <a:noFill/>
        </a:ln>
      </xdr:spPr>
    </xdr:pic>
    <xdr:clientData/>
  </xdr:twoCellAnchor>
  <xdr:twoCellAnchor editAs="oneCell">
    <xdr:from>
      <xdr:col>50</xdr:col>
      <xdr:colOff>-1</xdr:colOff>
      <xdr:row>214</xdr:row>
      <xdr:rowOff>0</xdr:rowOff>
    </xdr:from>
    <xdr:to>
      <xdr:col>51</xdr:col>
      <xdr:colOff>0</xdr:colOff>
      <xdr:row>215</xdr:row>
      <xdr:rowOff>0</xdr:rowOff>
    </xdr:to>
    <xdr:pic>
      <xdr:nvPicPr>
        <xdr:cNvPr id="72" name="Image 71" descr="D:\Dossier TLA\Etreprise FANOMEZANA\photo fanomezana\118___09\IMG_8644.JPG">
          <a:extLst>
            <a:ext uri="{FF2B5EF4-FFF2-40B4-BE49-F238E27FC236}">
              <a16:creationId xmlns:a16="http://schemas.microsoft.com/office/drawing/2014/main" id="{00000000-0008-0000-0000-000087000000}"/>
            </a:ext>
          </a:extLst>
        </xdr:cNvPr>
        <xdr:cNvPicPr preferRelativeResize="0">
          <a:picLocks/>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89020649" y="3171825"/>
          <a:ext cx="2047876" cy="571500"/>
        </a:xfrm>
        <a:prstGeom prst="rect">
          <a:avLst/>
        </a:prstGeom>
        <a:noFill/>
        <a:ln>
          <a:noFill/>
        </a:ln>
      </xdr:spPr>
    </xdr:pic>
    <xdr:clientData/>
  </xdr:twoCellAnchor>
  <xdr:twoCellAnchor editAs="oneCell">
    <xdr:from>
      <xdr:col>49</xdr:col>
      <xdr:colOff>0</xdr:colOff>
      <xdr:row>122</xdr:row>
      <xdr:rowOff>0</xdr:rowOff>
    </xdr:from>
    <xdr:to>
      <xdr:col>50</xdr:col>
      <xdr:colOff>0</xdr:colOff>
      <xdr:row>123</xdr:row>
      <xdr:rowOff>0</xdr:rowOff>
    </xdr:to>
    <xdr:pic>
      <xdr:nvPicPr>
        <xdr:cNvPr id="73" name="Image 72" descr="D:\Dossier TLA\Entreprise ECH BTP\photo ech btp\Nouveau dossier\IMG_8749.JPG">
          <a:extLst>
            <a:ext uri="{FF2B5EF4-FFF2-40B4-BE49-F238E27FC236}">
              <a16:creationId xmlns:a16="http://schemas.microsoft.com/office/drawing/2014/main" id="{00000000-0008-0000-0000-00008C000000}"/>
            </a:ext>
          </a:extLst>
        </xdr:cNvPr>
        <xdr:cNvPicPr preferRelativeResize="0">
          <a:picLocks/>
        </xdr:cNvPicPr>
      </xdr:nvPicPr>
      <xdr:blipFill>
        <a:blip xmlns:r="http://schemas.openxmlformats.org/officeDocument/2006/relationships" r:embed="rId70" cstate="print">
          <a:extLst>
            <a:ext uri="{28A0092B-C50C-407E-A947-70E740481C1C}">
              <a14:useLocalDpi xmlns:a14="http://schemas.microsoft.com/office/drawing/2010/main" val="0"/>
            </a:ext>
          </a:extLst>
        </a:blip>
        <a:srcRect/>
        <a:stretch>
          <a:fillRect/>
        </a:stretch>
      </xdr:blipFill>
      <xdr:spPr bwMode="auto">
        <a:xfrm>
          <a:off x="86972775" y="2600325"/>
          <a:ext cx="2047875" cy="571500"/>
        </a:xfrm>
        <a:prstGeom prst="rect">
          <a:avLst/>
        </a:prstGeom>
        <a:noFill/>
        <a:ln>
          <a:noFill/>
        </a:ln>
      </xdr:spPr>
    </xdr:pic>
    <xdr:clientData/>
  </xdr:twoCellAnchor>
  <xdr:twoCellAnchor editAs="oneCell">
    <xdr:from>
      <xdr:col>50</xdr:col>
      <xdr:colOff>0</xdr:colOff>
      <xdr:row>122</xdr:row>
      <xdr:rowOff>0</xdr:rowOff>
    </xdr:from>
    <xdr:to>
      <xdr:col>51</xdr:col>
      <xdr:colOff>0</xdr:colOff>
      <xdr:row>123</xdr:row>
      <xdr:rowOff>0</xdr:rowOff>
    </xdr:to>
    <xdr:pic>
      <xdr:nvPicPr>
        <xdr:cNvPr id="74" name="Image 73" descr="D:\Dossier TLA\Entreprise ECH BTP\photo ech btp\IMG_8606.JPG">
          <a:extLst>
            <a:ext uri="{FF2B5EF4-FFF2-40B4-BE49-F238E27FC236}">
              <a16:creationId xmlns:a16="http://schemas.microsoft.com/office/drawing/2014/main" id="{00000000-0008-0000-0000-00008D000000}"/>
            </a:ext>
          </a:extLst>
        </xdr:cNvPr>
        <xdr:cNvPicPr preferRelativeResize="0">
          <a:picLocks/>
        </xdr:cNvPicPr>
      </xdr:nvPicPr>
      <xdr:blipFill>
        <a:blip xmlns:r="http://schemas.openxmlformats.org/officeDocument/2006/relationships" r:embed="rId71" cstate="print">
          <a:extLst>
            <a:ext uri="{28A0092B-C50C-407E-A947-70E740481C1C}">
              <a14:useLocalDpi xmlns:a14="http://schemas.microsoft.com/office/drawing/2010/main" val="0"/>
            </a:ext>
          </a:extLst>
        </a:blip>
        <a:srcRect/>
        <a:stretch>
          <a:fillRect/>
        </a:stretch>
      </xdr:blipFill>
      <xdr:spPr bwMode="auto">
        <a:xfrm>
          <a:off x="89020650" y="2600325"/>
          <a:ext cx="2047875" cy="571500"/>
        </a:xfrm>
        <a:prstGeom prst="rect">
          <a:avLst/>
        </a:prstGeom>
        <a:noFill/>
        <a:ln>
          <a:noFill/>
        </a:ln>
      </xdr:spPr>
    </xdr:pic>
    <xdr:clientData/>
  </xdr:twoCellAnchor>
  <xdr:twoCellAnchor editAs="oneCell">
    <xdr:from>
      <xdr:col>49</xdr:col>
      <xdr:colOff>0</xdr:colOff>
      <xdr:row>228</xdr:row>
      <xdr:rowOff>0</xdr:rowOff>
    </xdr:from>
    <xdr:to>
      <xdr:col>50</xdr:col>
      <xdr:colOff>0</xdr:colOff>
      <xdr:row>229</xdr:row>
      <xdr:rowOff>0</xdr:rowOff>
    </xdr:to>
    <xdr:pic>
      <xdr:nvPicPr>
        <xdr:cNvPr id="75" name="Image 74" descr="D:\Dossier TLA\Entreprise CGC\PHOTO\IMG_8782.JPG">
          <a:extLst>
            <a:ext uri="{FF2B5EF4-FFF2-40B4-BE49-F238E27FC236}">
              <a16:creationId xmlns:a16="http://schemas.microsoft.com/office/drawing/2014/main" id="{00000000-0008-0000-0000-00008E000000}"/>
            </a:ext>
          </a:extLst>
        </xdr:cNvPr>
        <xdr:cNvPicPr preferRelativeResize="0">
          <a:picLocks/>
        </xdr:cNvPicPr>
      </xdr:nvPicPr>
      <xdr:blipFill>
        <a:blip xmlns:r="http://schemas.openxmlformats.org/officeDocument/2006/relationships" r:embed="rId72" cstate="print">
          <a:extLst>
            <a:ext uri="{28A0092B-C50C-407E-A947-70E740481C1C}">
              <a14:useLocalDpi xmlns:a14="http://schemas.microsoft.com/office/drawing/2010/main" val="0"/>
            </a:ext>
          </a:extLst>
        </a:blip>
        <a:srcRect/>
        <a:stretch>
          <a:fillRect/>
        </a:stretch>
      </xdr:blipFill>
      <xdr:spPr bwMode="auto">
        <a:xfrm>
          <a:off x="86972775" y="1790700"/>
          <a:ext cx="2047875" cy="809625"/>
        </a:xfrm>
        <a:prstGeom prst="rect">
          <a:avLst/>
        </a:prstGeom>
        <a:noFill/>
        <a:ln>
          <a:noFill/>
        </a:ln>
      </xdr:spPr>
    </xdr:pic>
    <xdr:clientData/>
  </xdr:twoCellAnchor>
  <xdr:twoCellAnchor editAs="oneCell">
    <xdr:from>
      <xdr:col>50</xdr:col>
      <xdr:colOff>0</xdr:colOff>
      <xdr:row>228</xdr:row>
      <xdr:rowOff>0</xdr:rowOff>
    </xdr:from>
    <xdr:to>
      <xdr:col>51</xdr:col>
      <xdr:colOff>0</xdr:colOff>
      <xdr:row>229</xdr:row>
      <xdr:rowOff>0</xdr:rowOff>
    </xdr:to>
    <xdr:pic>
      <xdr:nvPicPr>
        <xdr:cNvPr id="76" name="Image 75" descr="D:\Dossier TLA\Entreprise CGC\PHOTO\IMG_8773.JPG">
          <a:extLst>
            <a:ext uri="{FF2B5EF4-FFF2-40B4-BE49-F238E27FC236}">
              <a16:creationId xmlns:a16="http://schemas.microsoft.com/office/drawing/2014/main" id="{00000000-0008-0000-0000-00008F000000}"/>
            </a:ext>
          </a:extLst>
        </xdr:cNvPr>
        <xdr:cNvPicPr preferRelativeResize="0">
          <a:picLocks/>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89020650" y="1790700"/>
          <a:ext cx="2047875" cy="809625"/>
        </a:xfrm>
        <a:prstGeom prst="rect">
          <a:avLst/>
        </a:prstGeom>
        <a:noFill/>
        <a:ln>
          <a:noFill/>
        </a:ln>
      </xdr:spPr>
    </xdr:pic>
    <xdr:clientData/>
  </xdr:twoCellAnchor>
  <xdr:twoCellAnchor editAs="oneCell">
    <xdr:from>
      <xdr:col>49</xdr:col>
      <xdr:colOff>0</xdr:colOff>
      <xdr:row>51</xdr:row>
      <xdr:rowOff>0</xdr:rowOff>
    </xdr:from>
    <xdr:to>
      <xdr:col>50</xdr:col>
      <xdr:colOff>0</xdr:colOff>
      <xdr:row>52</xdr:row>
      <xdr:rowOff>0</xdr:rowOff>
    </xdr:to>
    <xdr:pic>
      <xdr:nvPicPr>
        <xdr:cNvPr id="77" name="Image 76">
          <a:extLst>
            <a:ext uri="{FF2B5EF4-FFF2-40B4-BE49-F238E27FC236}">
              <a16:creationId xmlns:a16="http://schemas.microsoft.com/office/drawing/2014/main" id="{00000000-0008-0000-0000-000090000000}"/>
            </a:ext>
          </a:extLst>
        </xdr:cNvPr>
        <xdr:cNvPicPr preferRelativeResize="0">
          <a:picLocks/>
        </xdr:cNvPicPr>
      </xdr:nvPicPr>
      <xdr:blipFill>
        <a:blip xmlns:r="http://schemas.openxmlformats.org/officeDocument/2006/relationships" r:embed="rId74"/>
        <a:srcRect/>
        <a:stretch>
          <a:fillRect/>
        </a:stretch>
      </xdr:blipFill>
      <xdr:spPr bwMode="auto">
        <a:xfrm>
          <a:off x="86972775" y="40595550"/>
          <a:ext cx="2047875" cy="1133475"/>
        </a:xfrm>
        <a:prstGeom prst="rect">
          <a:avLst/>
        </a:prstGeom>
        <a:noFill/>
      </xdr:spPr>
    </xdr:pic>
    <xdr:clientData/>
  </xdr:twoCellAnchor>
  <xdr:twoCellAnchor editAs="oneCell">
    <xdr:from>
      <xdr:col>50</xdr:col>
      <xdr:colOff>0</xdr:colOff>
      <xdr:row>51</xdr:row>
      <xdr:rowOff>0</xdr:rowOff>
    </xdr:from>
    <xdr:to>
      <xdr:col>51</xdr:col>
      <xdr:colOff>0</xdr:colOff>
      <xdr:row>52</xdr:row>
      <xdr:rowOff>0</xdr:rowOff>
    </xdr:to>
    <xdr:pic>
      <xdr:nvPicPr>
        <xdr:cNvPr id="78" name="Image 77">
          <a:extLst>
            <a:ext uri="{FF2B5EF4-FFF2-40B4-BE49-F238E27FC236}">
              <a16:creationId xmlns:a16="http://schemas.microsoft.com/office/drawing/2014/main" id="{00000000-0008-0000-0000-000091000000}"/>
            </a:ext>
          </a:extLst>
        </xdr:cNvPr>
        <xdr:cNvPicPr preferRelativeResize="0">
          <a:picLocks/>
        </xdr:cNvPicPr>
      </xdr:nvPicPr>
      <xdr:blipFill>
        <a:blip xmlns:r="http://schemas.openxmlformats.org/officeDocument/2006/relationships" r:embed="rId75"/>
        <a:srcRect/>
        <a:stretch>
          <a:fillRect/>
        </a:stretch>
      </xdr:blipFill>
      <xdr:spPr bwMode="auto">
        <a:xfrm>
          <a:off x="89020650" y="40595550"/>
          <a:ext cx="2047875" cy="1134836"/>
        </a:xfrm>
        <a:prstGeom prst="rect">
          <a:avLst/>
        </a:prstGeom>
        <a:noFill/>
      </xdr:spPr>
    </xdr:pic>
    <xdr:clientData/>
  </xdr:twoCellAnchor>
  <xdr:twoCellAnchor editAs="oneCell">
    <xdr:from>
      <xdr:col>51</xdr:col>
      <xdr:colOff>0</xdr:colOff>
      <xdr:row>51</xdr:row>
      <xdr:rowOff>0</xdr:rowOff>
    </xdr:from>
    <xdr:to>
      <xdr:col>52</xdr:col>
      <xdr:colOff>0</xdr:colOff>
      <xdr:row>52</xdr:row>
      <xdr:rowOff>0</xdr:rowOff>
    </xdr:to>
    <xdr:pic>
      <xdr:nvPicPr>
        <xdr:cNvPr id="79" name="Image 78">
          <a:extLst>
            <a:ext uri="{FF2B5EF4-FFF2-40B4-BE49-F238E27FC236}">
              <a16:creationId xmlns:a16="http://schemas.microsoft.com/office/drawing/2014/main" id="{00000000-0008-0000-0000-000092000000}"/>
            </a:ext>
          </a:extLst>
        </xdr:cNvPr>
        <xdr:cNvPicPr preferRelativeResize="0">
          <a:picLocks/>
        </xdr:cNvPicPr>
      </xdr:nvPicPr>
      <xdr:blipFill>
        <a:blip xmlns:r="http://schemas.openxmlformats.org/officeDocument/2006/relationships" r:embed="rId76"/>
        <a:srcRect/>
        <a:stretch>
          <a:fillRect/>
        </a:stretch>
      </xdr:blipFill>
      <xdr:spPr bwMode="auto">
        <a:xfrm>
          <a:off x="91068525" y="40595550"/>
          <a:ext cx="2047875" cy="1134836"/>
        </a:xfrm>
        <a:prstGeom prst="rect">
          <a:avLst/>
        </a:prstGeom>
        <a:noFill/>
      </xdr:spPr>
    </xdr:pic>
    <xdr:clientData/>
  </xdr:twoCellAnchor>
  <xdr:twoCellAnchor editAs="oneCell">
    <xdr:from>
      <xdr:col>52</xdr:col>
      <xdr:colOff>0</xdr:colOff>
      <xdr:row>51</xdr:row>
      <xdr:rowOff>0</xdr:rowOff>
    </xdr:from>
    <xdr:to>
      <xdr:col>53</xdr:col>
      <xdr:colOff>2720</xdr:colOff>
      <xdr:row>52</xdr:row>
      <xdr:rowOff>0</xdr:rowOff>
    </xdr:to>
    <xdr:pic>
      <xdr:nvPicPr>
        <xdr:cNvPr id="80" name="Image 79">
          <a:extLst>
            <a:ext uri="{FF2B5EF4-FFF2-40B4-BE49-F238E27FC236}">
              <a16:creationId xmlns:a16="http://schemas.microsoft.com/office/drawing/2014/main" id="{00000000-0008-0000-0000-000093000000}"/>
            </a:ext>
          </a:extLst>
        </xdr:cNvPr>
        <xdr:cNvPicPr preferRelativeResize="0">
          <a:picLocks/>
        </xdr:cNvPicPr>
      </xdr:nvPicPr>
      <xdr:blipFill>
        <a:blip xmlns:r="http://schemas.openxmlformats.org/officeDocument/2006/relationships" r:embed="rId77"/>
        <a:srcRect/>
        <a:stretch>
          <a:fillRect/>
        </a:stretch>
      </xdr:blipFill>
      <xdr:spPr bwMode="auto">
        <a:xfrm>
          <a:off x="93116400" y="117309900"/>
          <a:ext cx="2050595" cy="2533650"/>
        </a:xfrm>
        <a:prstGeom prst="rect">
          <a:avLst/>
        </a:prstGeom>
        <a:noFill/>
      </xdr:spPr>
    </xdr:pic>
    <xdr:clientData/>
  </xdr:twoCellAnchor>
  <xdr:twoCellAnchor editAs="oneCell">
    <xdr:from>
      <xdr:col>49</xdr:col>
      <xdr:colOff>0</xdr:colOff>
      <xdr:row>159</xdr:row>
      <xdr:rowOff>0</xdr:rowOff>
    </xdr:from>
    <xdr:to>
      <xdr:col>50</xdr:col>
      <xdr:colOff>0</xdr:colOff>
      <xdr:row>160</xdr:row>
      <xdr:rowOff>0</xdr:rowOff>
    </xdr:to>
    <xdr:pic>
      <xdr:nvPicPr>
        <xdr:cNvPr id="81" name="Image 80" descr="IMG_20200817_105656_5.jpg">
          <a:extLst>
            <a:ext uri="{FF2B5EF4-FFF2-40B4-BE49-F238E27FC236}">
              <a16:creationId xmlns:a16="http://schemas.microsoft.com/office/drawing/2014/main" id="{00000000-0008-0000-0000-000084000000}"/>
            </a:ext>
          </a:extLst>
        </xdr:cNvPr>
        <xdr:cNvPicPr preferRelativeResize="0">
          <a:picLocks/>
        </xdr:cNvPicPr>
      </xdr:nvPicPr>
      <xdr:blipFill>
        <a:blip xmlns:r="http://schemas.openxmlformats.org/officeDocument/2006/relationships" r:embed="rId78" cstate="print"/>
        <a:stretch>
          <a:fillRect/>
        </a:stretch>
      </xdr:blipFill>
      <xdr:spPr>
        <a:xfrm>
          <a:off x="86972775" y="150485475"/>
          <a:ext cx="2047875" cy="809625"/>
        </a:xfrm>
        <a:prstGeom prst="rect">
          <a:avLst/>
        </a:prstGeom>
      </xdr:spPr>
    </xdr:pic>
    <xdr:clientData/>
  </xdr:twoCellAnchor>
  <xdr:twoCellAnchor editAs="oneCell">
    <xdr:from>
      <xdr:col>52</xdr:col>
      <xdr:colOff>0</xdr:colOff>
      <xdr:row>159</xdr:row>
      <xdr:rowOff>38238</xdr:rowOff>
    </xdr:from>
    <xdr:to>
      <xdr:col>53</xdr:col>
      <xdr:colOff>0</xdr:colOff>
      <xdr:row>160</xdr:row>
      <xdr:rowOff>0</xdr:rowOff>
    </xdr:to>
    <xdr:pic>
      <xdr:nvPicPr>
        <xdr:cNvPr id="82" name="Image 81" descr="IMG_20200817_105656_5.jpg">
          <a:extLst>
            <a:ext uri="{FF2B5EF4-FFF2-40B4-BE49-F238E27FC236}">
              <a16:creationId xmlns:a16="http://schemas.microsoft.com/office/drawing/2014/main" id="{00000000-0008-0000-0000-000085000000}"/>
            </a:ext>
          </a:extLst>
        </xdr:cNvPr>
        <xdr:cNvPicPr preferRelativeResize="0">
          <a:picLocks/>
        </xdr:cNvPicPr>
      </xdr:nvPicPr>
      <xdr:blipFill>
        <a:blip xmlns:r="http://schemas.openxmlformats.org/officeDocument/2006/relationships" r:embed="rId79" cstate="print"/>
        <a:stretch>
          <a:fillRect/>
        </a:stretch>
      </xdr:blipFill>
      <xdr:spPr>
        <a:xfrm>
          <a:off x="93116400" y="150523713"/>
          <a:ext cx="2047875" cy="771387"/>
        </a:xfrm>
        <a:prstGeom prst="rect">
          <a:avLst/>
        </a:prstGeom>
      </xdr:spPr>
    </xdr:pic>
    <xdr:clientData/>
  </xdr:twoCellAnchor>
  <xdr:twoCellAnchor editAs="oneCell">
    <xdr:from>
      <xdr:col>50</xdr:col>
      <xdr:colOff>0</xdr:colOff>
      <xdr:row>159</xdr:row>
      <xdr:rowOff>1</xdr:rowOff>
    </xdr:from>
    <xdr:to>
      <xdr:col>51</xdr:col>
      <xdr:colOff>0</xdr:colOff>
      <xdr:row>160</xdr:row>
      <xdr:rowOff>0</xdr:rowOff>
    </xdr:to>
    <xdr:pic>
      <xdr:nvPicPr>
        <xdr:cNvPr id="83" name="Image 82" descr="IMG_20200817_105656_5.jpg">
          <a:extLst>
            <a:ext uri="{FF2B5EF4-FFF2-40B4-BE49-F238E27FC236}">
              <a16:creationId xmlns:a16="http://schemas.microsoft.com/office/drawing/2014/main" id="{00000000-0008-0000-0000-000088000000}"/>
            </a:ext>
          </a:extLst>
        </xdr:cNvPr>
        <xdr:cNvPicPr preferRelativeResize="0">
          <a:picLocks/>
        </xdr:cNvPicPr>
      </xdr:nvPicPr>
      <xdr:blipFill>
        <a:blip xmlns:r="http://schemas.openxmlformats.org/officeDocument/2006/relationships" r:embed="rId80" cstate="print"/>
        <a:stretch>
          <a:fillRect/>
        </a:stretch>
      </xdr:blipFill>
      <xdr:spPr>
        <a:xfrm>
          <a:off x="89020650" y="150485476"/>
          <a:ext cx="2047875" cy="809624"/>
        </a:xfrm>
        <a:prstGeom prst="rect">
          <a:avLst/>
        </a:prstGeom>
      </xdr:spPr>
    </xdr:pic>
    <xdr:clientData/>
  </xdr:twoCellAnchor>
  <xdr:twoCellAnchor editAs="oneCell">
    <xdr:from>
      <xdr:col>51</xdr:col>
      <xdr:colOff>0</xdr:colOff>
      <xdr:row>159</xdr:row>
      <xdr:rowOff>0</xdr:rowOff>
    </xdr:from>
    <xdr:to>
      <xdr:col>52</xdr:col>
      <xdr:colOff>0</xdr:colOff>
      <xdr:row>160</xdr:row>
      <xdr:rowOff>0</xdr:rowOff>
    </xdr:to>
    <xdr:pic>
      <xdr:nvPicPr>
        <xdr:cNvPr id="84" name="Image 83" descr="IMG_20200817_105656_5.jpg">
          <a:extLst>
            <a:ext uri="{FF2B5EF4-FFF2-40B4-BE49-F238E27FC236}">
              <a16:creationId xmlns:a16="http://schemas.microsoft.com/office/drawing/2014/main" id="{00000000-0008-0000-0000-000089000000}"/>
            </a:ext>
          </a:extLst>
        </xdr:cNvPr>
        <xdr:cNvPicPr preferRelativeResize="0">
          <a:picLocks/>
        </xdr:cNvPicPr>
      </xdr:nvPicPr>
      <xdr:blipFill>
        <a:blip xmlns:r="http://schemas.openxmlformats.org/officeDocument/2006/relationships" r:embed="rId81" cstate="print"/>
        <a:stretch>
          <a:fillRect/>
        </a:stretch>
      </xdr:blipFill>
      <xdr:spPr>
        <a:xfrm>
          <a:off x="91068525" y="150485475"/>
          <a:ext cx="2047875" cy="809626"/>
        </a:xfrm>
        <a:prstGeom prst="rect">
          <a:avLst/>
        </a:prstGeom>
      </xdr:spPr>
    </xdr:pic>
    <xdr:clientData/>
  </xdr:twoCellAnchor>
  <xdr:twoCellAnchor editAs="oneCell">
    <xdr:from>
      <xdr:col>49</xdr:col>
      <xdr:colOff>0</xdr:colOff>
      <xdr:row>184</xdr:row>
      <xdr:rowOff>0</xdr:rowOff>
    </xdr:from>
    <xdr:to>
      <xdr:col>50</xdr:col>
      <xdr:colOff>0</xdr:colOff>
      <xdr:row>185</xdr:row>
      <xdr:rowOff>0</xdr:rowOff>
    </xdr:to>
    <xdr:pic>
      <xdr:nvPicPr>
        <xdr:cNvPr id="85" name="Image 84" descr="IMG_20200817_105656_5.jpg">
          <a:extLst>
            <a:ext uri="{FF2B5EF4-FFF2-40B4-BE49-F238E27FC236}">
              <a16:creationId xmlns:a16="http://schemas.microsoft.com/office/drawing/2014/main" id="{00000000-0008-0000-0000-00008A000000}"/>
            </a:ext>
          </a:extLst>
        </xdr:cNvPr>
        <xdr:cNvPicPr preferRelativeResize="0">
          <a:picLocks/>
        </xdr:cNvPicPr>
      </xdr:nvPicPr>
      <xdr:blipFill>
        <a:blip xmlns:r="http://schemas.openxmlformats.org/officeDocument/2006/relationships" r:embed="rId82" cstate="print"/>
        <a:stretch>
          <a:fillRect/>
        </a:stretch>
      </xdr:blipFill>
      <xdr:spPr>
        <a:xfrm>
          <a:off x="86972775" y="151295100"/>
          <a:ext cx="2047875" cy="809625"/>
        </a:xfrm>
        <a:prstGeom prst="rect">
          <a:avLst/>
        </a:prstGeom>
      </xdr:spPr>
    </xdr:pic>
    <xdr:clientData/>
  </xdr:twoCellAnchor>
  <xdr:twoCellAnchor editAs="oneCell">
    <xdr:from>
      <xdr:col>51</xdr:col>
      <xdr:colOff>0</xdr:colOff>
      <xdr:row>184</xdr:row>
      <xdr:rowOff>0</xdr:rowOff>
    </xdr:from>
    <xdr:to>
      <xdr:col>52</xdr:col>
      <xdr:colOff>0</xdr:colOff>
      <xdr:row>185</xdr:row>
      <xdr:rowOff>0</xdr:rowOff>
    </xdr:to>
    <xdr:pic>
      <xdr:nvPicPr>
        <xdr:cNvPr id="86" name="Image 85" descr="IMG_20200817_105656_5.jpg">
          <a:extLst>
            <a:ext uri="{FF2B5EF4-FFF2-40B4-BE49-F238E27FC236}">
              <a16:creationId xmlns:a16="http://schemas.microsoft.com/office/drawing/2014/main" id="{00000000-0008-0000-0000-00008B000000}"/>
            </a:ext>
          </a:extLst>
        </xdr:cNvPr>
        <xdr:cNvPicPr preferRelativeResize="0">
          <a:picLocks/>
        </xdr:cNvPicPr>
      </xdr:nvPicPr>
      <xdr:blipFill>
        <a:blip xmlns:r="http://schemas.openxmlformats.org/officeDocument/2006/relationships" r:embed="rId83" cstate="print"/>
        <a:stretch>
          <a:fillRect/>
        </a:stretch>
      </xdr:blipFill>
      <xdr:spPr>
        <a:xfrm>
          <a:off x="91068525" y="151295100"/>
          <a:ext cx="2047875" cy="809625"/>
        </a:xfrm>
        <a:prstGeom prst="rect">
          <a:avLst/>
        </a:prstGeom>
      </xdr:spPr>
    </xdr:pic>
    <xdr:clientData/>
  </xdr:twoCellAnchor>
  <xdr:twoCellAnchor editAs="oneCell">
    <xdr:from>
      <xdr:col>50</xdr:col>
      <xdr:colOff>1</xdr:colOff>
      <xdr:row>184</xdr:row>
      <xdr:rowOff>0</xdr:rowOff>
    </xdr:from>
    <xdr:to>
      <xdr:col>51</xdr:col>
      <xdr:colOff>0</xdr:colOff>
      <xdr:row>185</xdr:row>
      <xdr:rowOff>0</xdr:rowOff>
    </xdr:to>
    <xdr:pic>
      <xdr:nvPicPr>
        <xdr:cNvPr id="87" name="Image 86" descr="IMG_20200817_105656_5.jpg">
          <a:extLst>
            <a:ext uri="{FF2B5EF4-FFF2-40B4-BE49-F238E27FC236}">
              <a16:creationId xmlns:a16="http://schemas.microsoft.com/office/drawing/2014/main" id="{00000000-0008-0000-0000-000094000000}"/>
            </a:ext>
          </a:extLst>
        </xdr:cNvPr>
        <xdr:cNvPicPr preferRelativeResize="0">
          <a:picLocks/>
        </xdr:cNvPicPr>
      </xdr:nvPicPr>
      <xdr:blipFill>
        <a:blip xmlns:r="http://schemas.openxmlformats.org/officeDocument/2006/relationships" r:embed="rId84" cstate="print"/>
        <a:stretch>
          <a:fillRect/>
        </a:stretch>
      </xdr:blipFill>
      <xdr:spPr>
        <a:xfrm>
          <a:off x="89020651" y="151295100"/>
          <a:ext cx="2047874" cy="809625"/>
        </a:xfrm>
        <a:prstGeom prst="rect">
          <a:avLst/>
        </a:prstGeom>
      </xdr:spPr>
    </xdr:pic>
    <xdr:clientData/>
  </xdr:twoCellAnchor>
  <xdr:twoCellAnchor editAs="oneCell">
    <xdr:from>
      <xdr:col>52</xdr:col>
      <xdr:colOff>0</xdr:colOff>
      <xdr:row>184</xdr:row>
      <xdr:rowOff>0</xdr:rowOff>
    </xdr:from>
    <xdr:to>
      <xdr:col>53</xdr:col>
      <xdr:colOff>0</xdr:colOff>
      <xdr:row>185</xdr:row>
      <xdr:rowOff>0</xdr:rowOff>
    </xdr:to>
    <xdr:pic>
      <xdr:nvPicPr>
        <xdr:cNvPr id="88" name="Picture 9" descr="IMG_20210510_161342_0">
          <a:extLst>
            <a:ext uri="{FF2B5EF4-FFF2-40B4-BE49-F238E27FC236}">
              <a16:creationId xmlns:a16="http://schemas.microsoft.com/office/drawing/2014/main" id="{00000000-0008-0000-0000-000095000000}"/>
            </a:ext>
          </a:extLst>
        </xdr:cNvPr>
        <xdr:cNvPicPr preferRelativeResize="0">
          <a:picLocks noChangeArrowheads="1"/>
        </xdr:cNvPicPr>
      </xdr:nvPicPr>
      <xdr:blipFill>
        <a:blip xmlns:r="http://schemas.openxmlformats.org/officeDocument/2006/relationships" r:embed="rId85" cstate="print"/>
        <a:srcRect/>
        <a:stretch>
          <a:fillRect/>
        </a:stretch>
      </xdr:blipFill>
      <xdr:spPr bwMode="auto">
        <a:xfrm>
          <a:off x="93116400" y="151295100"/>
          <a:ext cx="2047875" cy="809625"/>
        </a:xfrm>
        <a:prstGeom prst="rect">
          <a:avLst/>
        </a:prstGeom>
        <a:noFill/>
        <a:ln w="9525" algn="in">
          <a:noFill/>
          <a:miter lim="800000"/>
          <a:headEnd/>
          <a:tailEnd/>
        </a:ln>
        <a:effectLst/>
      </xdr:spPr>
    </xdr:pic>
    <xdr:clientData/>
  </xdr:twoCellAnchor>
  <xdr:twoCellAnchor editAs="oneCell">
    <xdr:from>
      <xdr:col>49</xdr:col>
      <xdr:colOff>1</xdr:colOff>
      <xdr:row>183</xdr:row>
      <xdr:rowOff>1</xdr:rowOff>
    </xdr:from>
    <xdr:to>
      <xdr:col>50</xdr:col>
      <xdr:colOff>0</xdr:colOff>
      <xdr:row>184</xdr:row>
      <xdr:rowOff>1</xdr:rowOff>
    </xdr:to>
    <xdr:pic>
      <xdr:nvPicPr>
        <xdr:cNvPr id="89" name="Image 88" descr="IMG_20200817_105656_5.jpg">
          <a:extLst>
            <a:ext uri="{FF2B5EF4-FFF2-40B4-BE49-F238E27FC236}">
              <a16:creationId xmlns:a16="http://schemas.microsoft.com/office/drawing/2014/main" id="{00000000-0008-0000-0000-000096000000}"/>
            </a:ext>
          </a:extLst>
        </xdr:cNvPr>
        <xdr:cNvPicPr preferRelativeResize="0">
          <a:picLocks/>
        </xdr:cNvPicPr>
      </xdr:nvPicPr>
      <xdr:blipFill>
        <a:blip xmlns:r="http://schemas.openxmlformats.org/officeDocument/2006/relationships" r:embed="rId86" cstate="print"/>
        <a:stretch>
          <a:fillRect/>
        </a:stretch>
      </xdr:blipFill>
      <xdr:spPr>
        <a:xfrm>
          <a:off x="86972776" y="152104726"/>
          <a:ext cx="2047874" cy="809625"/>
        </a:xfrm>
        <a:prstGeom prst="rect">
          <a:avLst/>
        </a:prstGeom>
      </xdr:spPr>
    </xdr:pic>
    <xdr:clientData/>
  </xdr:twoCellAnchor>
  <xdr:twoCellAnchor editAs="oneCell">
    <xdr:from>
      <xdr:col>52</xdr:col>
      <xdr:colOff>0</xdr:colOff>
      <xdr:row>183</xdr:row>
      <xdr:rowOff>0</xdr:rowOff>
    </xdr:from>
    <xdr:to>
      <xdr:col>53</xdr:col>
      <xdr:colOff>0</xdr:colOff>
      <xdr:row>184</xdr:row>
      <xdr:rowOff>0</xdr:rowOff>
    </xdr:to>
    <xdr:pic>
      <xdr:nvPicPr>
        <xdr:cNvPr id="90" name="Image 89" descr="IMG_20200817_105656_5.jpg">
          <a:extLst>
            <a:ext uri="{FF2B5EF4-FFF2-40B4-BE49-F238E27FC236}">
              <a16:creationId xmlns:a16="http://schemas.microsoft.com/office/drawing/2014/main" id="{00000000-0008-0000-0000-000097000000}"/>
            </a:ext>
          </a:extLst>
        </xdr:cNvPr>
        <xdr:cNvPicPr preferRelativeResize="0">
          <a:picLocks/>
        </xdr:cNvPicPr>
      </xdr:nvPicPr>
      <xdr:blipFill>
        <a:blip xmlns:r="http://schemas.openxmlformats.org/officeDocument/2006/relationships" r:embed="rId87" cstate="print"/>
        <a:stretch>
          <a:fillRect/>
        </a:stretch>
      </xdr:blipFill>
      <xdr:spPr>
        <a:xfrm>
          <a:off x="93116400" y="152104725"/>
          <a:ext cx="2047875" cy="809625"/>
        </a:xfrm>
        <a:prstGeom prst="rect">
          <a:avLst/>
        </a:prstGeom>
      </xdr:spPr>
    </xdr:pic>
    <xdr:clientData/>
  </xdr:twoCellAnchor>
  <xdr:twoCellAnchor editAs="oneCell">
    <xdr:from>
      <xdr:col>50</xdr:col>
      <xdr:colOff>0</xdr:colOff>
      <xdr:row>183</xdr:row>
      <xdr:rowOff>0</xdr:rowOff>
    </xdr:from>
    <xdr:to>
      <xdr:col>51</xdr:col>
      <xdr:colOff>0</xdr:colOff>
      <xdr:row>184</xdr:row>
      <xdr:rowOff>0</xdr:rowOff>
    </xdr:to>
    <xdr:pic>
      <xdr:nvPicPr>
        <xdr:cNvPr id="91" name="Image 90" descr="IMG_20200817_105656_5.jpg">
          <a:extLst>
            <a:ext uri="{FF2B5EF4-FFF2-40B4-BE49-F238E27FC236}">
              <a16:creationId xmlns:a16="http://schemas.microsoft.com/office/drawing/2014/main" id="{00000000-0008-0000-0000-000098000000}"/>
            </a:ext>
          </a:extLst>
        </xdr:cNvPr>
        <xdr:cNvPicPr preferRelativeResize="0">
          <a:picLocks/>
        </xdr:cNvPicPr>
      </xdr:nvPicPr>
      <xdr:blipFill>
        <a:blip xmlns:r="http://schemas.openxmlformats.org/officeDocument/2006/relationships" r:embed="rId88" cstate="print"/>
        <a:stretch>
          <a:fillRect/>
        </a:stretch>
      </xdr:blipFill>
      <xdr:spPr>
        <a:xfrm>
          <a:off x="89020650" y="152104725"/>
          <a:ext cx="2047875" cy="809625"/>
        </a:xfrm>
        <a:prstGeom prst="rect">
          <a:avLst/>
        </a:prstGeom>
      </xdr:spPr>
    </xdr:pic>
    <xdr:clientData/>
  </xdr:twoCellAnchor>
  <xdr:twoCellAnchor editAs="oneCell">
    <xdr:from>
      <xdr:col>51</xdr:col>
      <xdr:colOff>0</xdr:colOff>
      <xdr:row>183</xdr:row>
      <xdr:rowOff>0</xdr:rowOff>
    </xdr:from>
    <xdr:to>
      <xdr:col>52</xdr:col>
      <xdr:colOff>0</xdr:colOff>
      <xdr:row>184</xdr:row>
      <xdr:rowOff>0</xdr:rowOff>
    </xdr:to>
    <xdr:pic>
      <xdr:nvPicPr>
        <xdr:cNvPr id="92" name="Image 91" descr="IMG_20200817_105656_5.jpg">
          <a:extLst>
            <a:ext uri="{FF2B5EF4-FFF2-40B4-BE49-F238E27FC236}">
              <a16:creationId xmlns:a16="http://schemas.microsoft.com/office/drawing/2014/main" id="{00000000-0008-0000-0000-000099000000}"/>
            </a:ext>
          </a:extLst>
        </xdr:cNvPr>
        <xdr:cNvPicPr preferRelativeResize="0">
          <a:picLocks/>
        </xdr:cNvPicPr>
      </xdr:nvPicPr>
      <xdr:blipFill>
        <a:blip xmlns:r="http://schemas.openxmlformats.org/officeDocument/2006/relationships" r:embed="rId89" cstate="print"/>
        <a:stretch>
          <a:fillRect/>
        </a:stretch>
      </xdr:blipFill>
      <xdr:spPr>
        <a:xfrm>
          <a:off x="91068525" y="152104725"/>
          <a:ext cx="2047875" cy="809625"/>
        </a:xfrm>
        <a:prstGeom prst="rect">
          <a:avLst/>
        </a:prstGeom>
      </xdr:spPr>
    </xdr:pic>
    <xdr:clientData/>
  </xdr:twoCellAnchor>
  <xdr:twoCellAnchor editAs="oneCell">
    <xdr:from>
      <xdr:col>49</xdr:col>
      <xdr:colOff>0</xdr:colOff>
      <xdr:row>139</xdr:row>
      <xdr:rowOff>0</xdr:rowOff>
    </xdr:from>
    <xdr:to>
      <xdr:col>50</xdr:col>
      <xdr:colOff>0</xdr:colOff>
      <xdr:row>140</xdr:row>
      <xdr:rowOff>0</xdr:rowOff>
    </xdr:to>
    <xdr:pic>
      <xdr:nvPicPr>
        <xdr:cNvPr id="93" name="Image 92" descr="IMG_20200817_105656_5.jpg">
          <a:extLst>
            <a:ext uri="{FF2B5EF4-FFF2-40B4-BE49-F238E27FC236}">
              <a16:creationId xmlns:a16="http://schemas.microsoft.com/office/drawing/2014/main" id="{00000000-0008-0000-0000-00009A000000}"/>
            </a:ext>
          </a:extLst>
        </xdr:cNvPr>
        <xdr:cNvPicPr preferRelativeResize="0">
          <a:picLocks/>
        </xdr:cNvPicPr>
      </xdr:nvPicPr>
      <xdr:blipFill>
        <a:blip xmlns:r="http://schemas.openxmlformats.org/officeDocument/2006/relationships" r:embed="rId90" cstate="print"/>
        <a:stretch>
          <a:fillRect/>
        </a:stretch>
      </xdr:blipFill>
      <xdr:spPr>
        <a:xfrm>
          <a:off x="86972775" y="65522475"/>
          <a:ext cx="2047875" cy="647700"/>
        </a:xfrm>
        <a:prstGeom prst="rect">
          <a:avLst/>
        </a:prstGeom>
      </xdr:spPr>
    </xdr:pic>
    <xdr:clientData/>
  </xdr:twoCellAnchor>
  <xdr:twoCellAnchor editAs="oneCell">
    <xdr:from>
      <xdr:col>52</xdr:col>
      <xdr:colOff>0</xdr:colOff>
      <xdr:row>139</xdr:row>
      <xdr:rowOff>0</xdr:rowOff>
    </xdr:from>
    <xdr:to>
      <xdr:col>53</xdr:col>
      <xdr:colOff>0</xdr:colOff>
      <xdr:row>140</xdr:row>
      <xdr:rowOff>0</xdr:rowOff>
    </xdr:to>
    <xdr:pic>
      <xdr:nvPicPr>
        <xdr:cNvPr id="94" name="Image 93" descr="IMG_20200817_105656_5.jpg">
          <a:extLst>
            <a:ext uri="{FF2B5EF4-FFF2-40B4-BE49-F238E27FC236}">
              <a16:creationId xmlns:a16="http://schemas.microsoft.com/office/drawing/2014/main" id="{00000000-0008-0000-0000-00009B000000}"/>
            </a:ext>
          </a:extLst>
        </xdr:cNvPr>
        <xdr:cNvPicPr preferRelativeResize="0">
          <a:picLocks/>
        </xdr:cNvPicPr>
      </xdr:nvPicPr>
      <xdr:blipFill>
        <a:blip xmlns:r="http://schemas.openxmlformats.org/officeDocument/2006/relationships" r:embed="rId91" cstate="print"/>
        <a:stretch>
          <a:fillRect/>
        </a:stretch>
      </xdr:blipFill>
      <xdr:spPr>
        <a:xfrm>
          <a:off x="93116400" y="65522475"/>
          <a:ext cx="2047875" cy="648481"/>
        </a:xfrm>
        <a:prstGeom prst="rect">
          <a:avLst/>
        </a:prstGeom>
      </xdr:spPr>
    </xdr:pic>
    <xdr:clientData/>
  </xdr:twoCellAnchor>
  <xdr:twoCellAnchor editAs="oneCell">
    <xdr:from>
      <xdr:col>50</xdr:col>
      <xdr:colOff>0</xdr:colOff>
      <xdr:row>139</xdr:row>
      <xdr:rowOff>0</xdr:rowOff>
    </xdr:from>
    <xdr:to>
      <xdr:col>51</xdr:col>
      <xdr:colOff>1</xdr:colOff>
      <xdr:row>140</xdr:row>
      <xdr:rowOff>0</xdr:rowOff>
    </xdr:to>
    <xdr:pic>
      <xdr:nvPicPr>
        <xdr:cNvPr id="95" name="Image 94" descr="IMG_20200817_105656_5.jpg">
          <a:extLst>
            <a:ext uri="{FF2B5EF4-FFF2-40B4-BE49-F238E27FC236}">
              <a16:creationId xmlns:a16="http://schemas.microsoft.com/office/drawing/2014/main" id="{00000000-0008-0000-0000-00009C000000}"/>
            </a:ext>
          </a:extLst>
        </xdr:cNvPr>
        <xdr:cNvPicPr preferRelativeResize="0">
          <a:picLocks/>
        </xdr:cNvPicPr>
      </xdr:nvPicPr>
      <xdr:blipFill>
        <a:blip xmlns:r="http://schemas.openxmlformats.org/officeDocument/2006/relationships" r:embed="rId92" cstate="print"/>
        <a:stretch>
          <a:fillRect/>
        </a:stretch>
      </xdr:blipFill>
      <xdr:spPr>
        <a:xfrm>
          <a:off x="89020650" y="65522475"/>
          <a:ext cx="2047876" cy="647700"/>
        </a:xfrm>
        <a:prstGeom prst="rect">
          <a:avLst/>
        </a:prstGeom>
      </xdr:spPr>
    </xdr:pic>
    <xdr:clientData/>
  </xdr:twoCellAnchor>
  <xdr:twoCellAnchor editAs="oneCell">
    <xdr:from>
      <xdr:col>51</xdr:col>
      <xdr:colOff>0</xdr:colOff>
      <xdr:row>139</xdr:row>
      <xdr:rowOff>0</xdr:rowOff>
    </xdr:from>
    <xdr:to>
      <xdr:col>52</xdr:col>
      <xdr:colOff>0</xdr:colOff>
      <xdr:row>140</xdr:row>
      <xdr:rowOff>0</xdr:rowOff>
    </xdr:to>
    <xdr:pic>
      <xdr:nvPicPr>
        <xdr:cNvPr id="96" name="Image 95" descr="IMG_20200817_105656_5.jpg">
          <a:extLst>
            <a:ext uri="{FF2B5EF4-FFF2-40B4-BE49-F238E27FC236}">
              <a16:creationId xmlns:a16="http://schemas.microsoft.com/office/drawing/2014/main" id="{00000000-0008-0000-0000-00009D000000}"/>
            </a:ext>
          </a:extLst>
        </xdr:cNvPr>
        <xdr:cNvPicPr preferRelativeResize="0">
          <a:picLocks/>
        </xdr:cNvPicPr>
      </xdr:nvPicPr>
      <xdr:blipFill>
        <a:blip xmlns:r="http://schemas.openxmlformats.org/officeDocument/2006/relationships" r:embed="rId93" cstate="print"/>
        <a:stretch>
          <a:fillRect/>
        </a:stretch>
      </xdr:blipFill>
      <xdr:spPr>
        <a:xfrm>
          <a:off x="91068525" y="65522475"/>
          <a:ext cx="2047875" cy="647700"/>
        </a:xfrm>
        <a:prstGeom prst="rect">
          <a:avLst/>
        </a:prstGeom>
      </xdr:spPr>
    </xdr:pic>
    <xdr:clientData/>
  </xdr:twoCellAnchor>
  <xdr:twoCellAnchor editAs="oneCell">
    <xdr:from>
      <xdr:col>49</xdr:col>
      <xdr:colOff>0</xdr:colOff>
      <xdr:row>169</xdr:row>
      <xdr:rowOff>0</xdr:rowOff>
    </xdr:from>
    <xdr:to>
      <xdr:col>50</xdr:col>
      <xdr:colOff>4264</xdr:colOff>
      <xdr:row>170</xdr:row>
      <xdr:rowOff>0</xdr:rowOff>
    </xdr:to>
    <xdr:pic>
      <xdr:nvPicPr>
        <xdr:cNvPr id="97" name="Image 96" descr="IMG_20200817_105656_5.jpg">
          <a:extLst>
            <a:ext uri="{FF2B5EF4-FFF2-40B4-BE49-F238E27FC236}">
              <a16:creationId xmlns:a16="http://schemas.microsoft.com/office/drawing/2014/main" id="{00000000-0008-0000-0000-00009E000000}"/>
            </a:ext>
          </a:extLst>
        </xdr:cNvPr>
        <xdr:cNvPicPr preferRelativeResize="0">
          <a:picLocks/>
        </xdr:cNvPicPr>
      </xdr:nvPicPr>
      <xdr:blipFill>
        <a:blip xmlns:r="http://schemas.openxmlformats.org/officeDocument/2006/relationships" r:embed="rId94" cstate="print"/>
        <a:stretch>
          <a:fillRect/>
        </a:stretch>
      </xdr:blipFill>
      <xdr:spPr>
        <a:xfrm>
          <a:off x="86972775" y="345567000"/>
          <a:ext cx="2052139" cy="1905780"/>
        </a:xfrm>
        <a:prstGeom prst="rect">
          <a:avLst/>
        </a:prstGeom>
      </xdr:spPr>
    </xdr:pic>
    <xdr:clientData/>
  </xdr:twoCellAnchor>
  <xdr:twoCellAnchor editAs="oneCell">
    <xdr:from>
      <xdr:col>52</xdr:col>
      <xdr:colOff>0</xdr:colOff>
      <xdr:row>169</xdr:row>
      <xdr:rowOff>0</xdr:rowOff>
    </xdr:from>
    <xdr:to>
      <xdr:col>53</xdr:col>
      <xdr:colOff>0</xdr:colOff>
      <xdr:row>170</xdr:row>
      <xdr:rowOff>0</xdr:rowOff>
    </xdr:to>
    <xdr:pic>
      <xdr:nvPicPr>
        <xdr:cNvPr id="98" name="Image 97" descr="IMG_20200817_105656_5.jpg">
          <a:extLst>
            <a:ext uri="{FF2B5EF4-FFF2-40B4-BE49-F238E27FC236}">
              <a16:creationId xmlns:a16="http://schemas.microsoft.com/office/drawing/2014/main" id="{00000000-0008-0000-0000-00009F000000}"/>
            </a:ext>
          </a:extLst>
        </xdr:cNvPr>
        <xdr:cNvPicPr preferRelativeResize="0">
          <a:picLocks/>
        </xdr:cNvPicPr>
      </xdr:nvPicPr>
      <xdr:blipFill>
        <a:blip xmlns:r="http://schemas.openxmlformats.org/officeDocument/2006/relationships" r:embed="rId95" cstate="print"/>
        <a:stretch>
          <a:fillRect/>
        </a:stretch>
      </xdr:blipFill>
      <xdr:spPr>
        <a:xfrm>
          <a:off x="93116400" y="152914350"/>
          <a:ext cx="2047875" cy="810407"/>
        </a:xfrm>
        <a:prstGeom prst="rect">
          <a:avLst/>
        </a:prstGeom>
      </xdr:spPr>
    </xdr:pic>
    <xdr:clientData/>
  </xdr:twoCellAnchor>
  <xdr:twoCellAnchor editAs="oneCell">
    <xdr:from>
      <xdr:col>49</xdr:col>
      <xdr:colOff>0</xdr:colOff>
      <xdr:row>196</xdr:row>
      <xdr:rowOff>0</xdr:rowOff>
    </xdr:from>
    <xdr:to>
      <xdr:col>50</xdr:col>
      <xdr:colOff>0</xdr:colOff>
      <xdr:row>197</xdr:row>
      <xdr:rowOff>0</xdr:rowOff>
    </xdr:to>
    <xdr:pic>
      <xdr:nvPicPr>
        <xdr:cNvPr id="99" name="Image 98" descr="IMG_20200817_105656_5.jpg">
          <a:extLst>
            <a:ext uri="{FF2B5EF4-FFF2-40B4-BE49-F238E27FC236}">
              <a16:creationId xmlns:a16="http://schemas.microsoft.com/office/drawing/2014/main" id="{00000000-0008-0000-0000-0000A0000000}"/>
            </a:ext>
          </a:extLst>
        </xdr:cNvPr>
        <xdr:cNvPicPr preferRelativeResize="0">
          <a:picLocks/>
        </xdr:cNvPicPr>
      </xdr:nvPicPr>
      <xdr:blipFill>
        <a:blip xmlns:r="http://schemas.openxmlformats.org/officeDocument/2006/relationships" r:embed="rId96" cstate="print"/>
        <a:stretch>
          <a:fillRect/>
        </a:stretch>
      </xdr:blipFill>
      <xdr:spPr>
        <a:xfrm>
          <a:off x="86972775" y="347472000"/>
          <a:ext cx="2047875" cy="1905000"/>
        </a:xfrm>
        <a:prstGeom prst="rect">
          <a:avLst/>
        </a:prstGeom>
      </xdr:spPr>
    </xdr:pic>
    <xdr:clientData/>
  </xdr:twoCellAnchor>
  <xdr:twoCellAnchor editAs="oneCell">
    <xdr:from>
      <xdr:col>52</xdr:col>
      <xdr:colOff>0</xdr:colOff>
      <xdr:row>196</xdr:row>
      <xdr:rowOff>1</xdr:rowOff>
    </xdr:from>
    <xdr:to>
      <xdr:col>53</xdr:col>
      <xdr:colOff>0</xdr:colOff>
      <xdr:row>197</xdr:row>
      <xdr:rowOff>0</xdr:rowOff>
    </xdr:to>
    <xdr:pic>
      <xdr:nvPicPr>
        <xdr:cNvPr id="100" name="Image 99" descr="IMG_20200817_105656_5.jpg">
          <a:extLst>
            <a:ext uri="{FF2B5EF4-FFF2-40B4-BE49-F238E27FC236}">
              <a16:creationId xmlns:a16="http://schemas.microsoft.com/office/drawing/2014/main" id="{00000000-0008-0000-0000-0000A1000000}"/>
            </a:ext>
          </a:extLst>
        </xdr:cNvPr>
        <xdr:cNvPicPr preferRelativeResize="0">
          <a:picLocks/>
        </xdr:cNvPicPr>
      </xdr:nvPicPr>
      <xdr:blipFill>
        <a:blip xmlns:r="http://schemas.openxmlformats.org/officeDocument/2006/relationships" r:embed="rId97" cstate="print"/>
        <a:stretch>
          <a:fillRect/>
        </a:stretch>
      </xdr:blipFill>
      <xdr:spPr>
        <a:xfrm>
          <a:off x="93116400" y="153723976"/>
          <a:ext cx="2047875" cy="809624"/>
        </a:xfrm>
        <a:prstGeom prst="rect">
          <a:avLst/>
        </a:prstGeom>
      </xdr:spPr>
    </xdr:pic>
    <xdr:clientData/>
  </xdr:twoCellAnchor>
  <xdr:twoCellAnchor editAs="oneCell">
    <xdr:from>
      <xdr:col>49</xdr:col>
      <xdr:colOff>0</xdr:colOff>
      <xdr:row>170</xdr:row>
      <xdr:rowOff>0</xdr:rowOff>
    </xdr:from>
    <xdr:to>
      <xdr:col>50</xdr:col>
      <xdr:colOff>4264</xdr:colOff>
      <xdr:row>171</xdr:row>
      <xdr:rowOff>0</xdr:rowOff>
    </xdr:to>
    <xdr:pic>
      <xdr:nvPicPr>
        <xdr:cNvPr id="101" name="Image 100" descr="IMG_20200817_105656_5.jpg">
          <a:extLst>
            <a:ext uri="{FF2B5EF4-FFF2-40B4-BE49-F238E27FC236}">
              <a16:creationId xmlns:a16="http://schemas.microsoft.com/office/drawing/2014/main" id="{00000000-0008-0000-0000-0000A2000000}"/>
            </a:ext>
          </a:extLst>
        </xdr:cNvPr>
        <xdr:cNvPicPr preferRelativeResize="0">
          <a:picLocks/>
        </xdr:cNvPicPr>
      </xdr:nvPicPr>
      <xdr:blipFill>
        <a:blip xmlns:r="http://schemas.openxmlformats.org/officeDocument/2006/relationships" r:embed="rId98" cstate="print"/>
        <a:stretch>
          <a:fillRect/>
        </a:stretch>
      </xdr:blipFill>
      <xdr:spPr>
        <a:xfrm>
          <a:off x="86972775" y="154533600"/>
          <a:ext cx="2052139" cy="809625"/>
        </a:xfrm>
        <a:prstGeom prst="rect">
          <a:avLst/>
        </a:prstGeom>
      </xdr:spPr>
    </xdr:pic>
    <xdr:clientData/>
  </xdr:twoCellAnchor>
  <xdr:twoCellAnchor editAs="oneCell">
    <xdr:from>
      <xdr:col>52</xdr:col>
      <xdr:colOff>0</xdr:colOff>
      <xdr:row>170</xdr:row>
      <xdr:rowOff>0</xdr:rowOff>
    </xdr:from>
    <xdr:to>
      <xdr:col>53</xdr:col>
      <xdr:colOff>0</xdr:colOff>
      <xdr:row>171</xdr:row>
      <xdr:rowOff>0</xdr:rowOff>
    </xdr:to>
    <xdr:pic>
      <xdr:nvPicPr>
        <xdr:cNvPr id="102" name="Image 101" descr="IMG_20200817_105656_5.jpg">
          <a:extLst>
            <a:ext uri="{FF2B5EF4-FFF2-40B4-BE49-F238E27FC236}">
              <a16:creationId xmlns:a16="http://schemas.microsoft.com/office/drawing/2014/main" id="{00000000-0008-0000-0000-0000A3000000}"/>
            </a:ext>
          </a:extLst>
        </xdr:cNvPr>
        <xdr:cNvPicPr preferRelativeResize="0">
          <a:picLocks/>
        </xdr:cNvPicPr>
      </xdr:nvPicPr>
      <xdr:blipFill>
        <a:blip xmlns:r="http://schemas.openxmlformats.org/officeDocument/2006/relationships" r:embed="rId99" cstate="print"/>
        <a:stretch>
          <a:fillRect/>
        </a:stretch>
      </xdr:blipFill>
      <xdr:spPr>
        <a:xfrm>
          <a:off x="93116400" y="154533600"/>
          <a:ext cx="2047875" cy="809625"/>
        </a:xfrm>
        <a:prstGeom prst="rect">
          <a:avLst/>
        </a:prstGeom>
      </xdr:spPr>
    </xdr:pic>
    <xdr:clientData/>
  </xdr:twoCellAnchor>
  <xdr:twoCellAnchor editAs="oneCell">
    <xdr:from>
      <xdr:col>52</xdr:col>
      <xdr:colOff>0</xdr:colOff>
      <xdr:row>171</xdr:row>
      <xdr:rowOff>2</xdr:rowOff>
    </xdr:from>
    <xdr:to>
      <xdr:col>53</xdr:col>
      <xdr:colOff>0</xdr:colOff>
      <xdr:row>172</xdr:row>
      <xdr:rowOff>0</xdr:rowOff>
    </xdr:to>
    <xdr:pic>
      <xdr:nvPicPr>
        <xdr:cNvPr id="103" name="Image 102" descr="IMG_20200817_105656_5.jpg">
          <a:extLst>
            <a:ext uri="{FF2B5EF4-FFF2-40B4-BE49-F238E27FC236}">
              <a16:creationId xmlns:a16="http://schemas.microsoft.com/office/drawing/2014/main" id="{00000000-0008-0000-0000-0000A4000000}"/>
            </a:ext>
          </a:extLst>
        </xdr:cNvPr>
        <xdr:cNvPicPr preferRelativeResize="0">
          <a:picLocks/>
        </xdr:cNvPicPr>
      </xdr:nvPicPr>
      <xdr:blipFill>
        <a:blip xmlns:r="http://schemas.openxmlformats.org/officeDocument/2006/relationships" r:embed="rId100" cstate="print"/>
        <a:stretch>
          <a:fillRect/>
        </a:stretch>
      </xdr:blipFill>
      <xdr:spPr>
        <a:xfrm>
          <a:off x="93116400" y="155343227"/>
          <a:ext cx="2047875" cy="809623"/>
        </a:xfrm>
        <a:prstGeom prst="rect">
          <a:avLst/>
        </a:prstGeom>
      </xdr:spPr>
    </xdr:pic>
    <xdr:clientData/>
  </xdr:twoCellAnchor>
  <xdr:twoCellAnchor editAs="oneCell">
    <xdr:from>
      <xdr:col>52</xdr:col>
      <xdr:colOff>0</xdr:colOff>
      <xdr:row>172</xdr:row>
      <xdr:rowOff>0</xdr:rowOff>
    </xdr:from>
    <xdr:to>
      <xdr:col>53</xdr:col>
      <xdr:colOff>0</xdr:colOff>
      <xdr:row>173</xdr:row>
      <xdr:rowOff>0</xdr:rowOff>
    </xdr:to>
    <xdr:pic>
      <xdr:nvPicPr>
        <xdr:cNvPr id="104" name="Image 103" descr="IMG_20200817_105656_5.jpg">
          <a:extLst>
            <a:ext uri="{FF2B5EF4-FFF2-40B4-BE49-F238E27FC236}">
              <a16:creationId xmlns:a16="http://schemas.microsoft.com/office/drawing/2014/main" id="{00000000-0008-0000-0000-0000A5000000}"/>
            </a:ext>
          </a:extLst>
        </xdr:cNvPr>
        <xdr:cNvPicPr preferRelativeResize="0">
          <a:picLocks/>
        </xdr:cNvPicPr>
      </xdr:nvPicPr>
      <xdr:blipFill>
        <a:blip xmlns:r="http://schemas.openxmlformats.org/officeDocument/2006/relationships" r:embed="rId101" cstate="print"/>
        <a:stretch>
          <a:fillRect/>
        </a:stretch>
      </xdr:blipFill>
      <xdr:spPr>
        <a:xfrm>
          <a:off x="93116400" y="156152850"/>
          <a:ext cx="2047875" cy="809625"/>
        </a:xfrm>
        <a:prstGeom prst="rect">
          <a:avLst/>
        </a:prstGeom>
      </xdr:spPr>
    </xdr:pic>
    <xdr:clientData/>
  </xdr:twoCellAnchor>
  <xdr:twoCellAnchor editAs="oneCell">
    <xdr:from>
      <xdr:col>49</xdr:col>
      <xdr:colOff>0</xdr:colOff>
      <xdr:row>92</xdr:row>
      <xdr:rowOff>-1</xdr:rowOff>
    </xdr:from>
    <xdr:to>
      <xdr:col>50</xdr:col>
      <xdr:colOff>4264</xdr:colOff>
      <xdr:row>92</xdr:row>
      <xdr:rowOff>1647824</xdr:rowOff>
    </xdr:to>
    <xdr:pic>
      <xdr:nvPicPr>
        <xdr:cNvPr id="105" name="Image 104" descr="IMG_20200817_105656_5.jpg">
          <a:extLst>
            <a:ext uri="{FF2B5EF4-FFF2-40B4-BE49-F238E27FC236}">
              <a16:creationId xmlns:a16="http://schemas.microsoft.com/office/drawing/2014/main" id="{00000000-0008-0000-0000-0000A6000000}"/>
            </a:ext>
          </a:extLst>
        </xdr:cNvPr>
        <xdr:cNvPicPr preferRelativeResize="0">
          <a:picLocks/>
        </xdr:cNvPicPr>
      </xdr:nvPicPr>
      <xdr:blipFill>
        <a:blip xmlns:r="http://schemas.openxmlformats.org/officeDocument/2006/relationships" r:embed="rId102" cstate="print"/>
        <a:stretch>
          <a:fillRect/>
        </a:stretch>
      </xdr:blipFill>
      <xdr:spPr>
        <a:xfrm>
          <a:off x="86972775" y="156962474"/>
          <a:ext cx="2052139" cy="743732"/>
        </a:xfrm>
        <a:prstGeom prst="rect">
          <a:avLst/>
        </a:prstGeom>
      </xdr:spPr>
    </xdr:pic>
    <xdr:clientData/>
  </xdr:twoCellAnchor>
  <xdr:twoCellAnchor editAs="oneCell">
    <xdr:from>
      <xdr:col>52</xdr:col>
      <xdr:colOff>0</xdr:colOff>
      <xdr:row>92</xdr:row>
      <xdr:rowOff>0</xdr:rowOff>
    </xdr:from>
    <xdr:to>
      <xdr:col>53</xdr:col>
      <xdr:colOff>0</xdr:colOff>
      <xdr:row>93</xdr:row>
      <xdr:rowOff>0</xdr:rowOff>
    </xdr:to>
    <xdr:pic>
      <xdr:nvPicPr>
        <xdr:cNvPr id="106" name="Image 105" descr="IMG_20200817_105656_5.jpg">
          <a:extLst>
            <a:ext uri="{FF2B5EF4-FFF2-40B4-BE49-F238E27FC236}">
              <a16:creationId xmlns:a16="http://schemas.microsoft.com/office/drawing/2014/main" id="{00000000-0008-0000-0000-0000A7000000}"/>
            </a:ext>
          </a:extLst>
        </xdr:cNvPr>
        <xdr:cNvPicPr preferRelativeResize="0">
          <a:picLocks/>
        </xdr:cNvPicPr>
      </xdr:nvPicPr>
      <xdr:blipFill>
        <a:blip xmlns:r="http://schemas.openxmlformats.org/officeDocument/2006/relationships" r:embed="rId103" cstate="print"/>
        <a:stretch>
          <a:fillRect/>
        </a:stretch>
      </xdr:blipFill>
      <xdr:spPr>
        <a:xfrm>
          <a:off x="93116400" y="156962475"/>
          <a:ext cx="2047875" cy="743731"/>
        </a:xfrm>
        <a:prstGeom prst="rect">
          <a:avLst/>
        </a:prstGeom>
      </xdr:spPr>
    </xdr:pic>
    <xdr:clientData/>
  </xdr:twoCellAnchor>
  <xdr:twoCellAnchor editAs="oneCell">
    <xdr:from>
      <xdr:col>52</xdr:col>
      <xdr:colOff>0</xdr:colOff>
      <xdr:row>93</xdr:row>
      <xdr:rowOff>0</xdr:rowOff>
    </xdr:from>
    <xdr:to>
      <xdr:col>53</xdr:col>
      <xdr:colOff>0</xdr:colOff>
      <xdr:row>94</xdr:row>
      <xdr:rowOff>0</xdr:rowOff>
    </xdr:to>
    <xdr:pic>
      <xdr:nvPicPr>
        <xdr:cNvPr id="107" name="Image 106" descr="IMG_20200817_105656_5.jpg">
          <a:extLst>
            <a:ext uri="{FF2B5EF4-FFF2-40B4-BE49-F238E27FC236}">
              <a16:creationId xmlns:a16="http://schemas.microsoft.com/office/drawing/2014/main" id="{00000000-0008-0000-0000-0000A8000000}"/>
            </a:ext>
          </a:extLst>
        </xdr:cNvPr>
        <xdr:cNvPicPr preferRelativeResize="0">
          <a:picLocks/>
        </xdr:cNvPicPr>
      </xdr:nvPicPr>
      <xdr:blipFill>
        <a:blip xmlns:r="http://schemas.openxmlformats.org/officeDocument/2006/relationships" r:embed="rId104" cstate="print"/>
        <a:stretch>
          <a:fillRect/>
        </a:stretch>
      </xdr:blipFill>
      <xdr:spPr>
        <a:xfrm>
          <a:off x="93116400" y="157705425"/>
          <a:ext cx="2047875" cy="647700"/>
        </a:xfrm>
        <a:prstGeom prst="rect">
          <a:avLst/>
        </a:prstGeom>
      </xdr:spPr>
    </xdr:pic>
    <xdr:clientData/>
  </xdr:twoCellAnchor>
  <xdr:twoCellAnchor editAs="oneCell">
    <xdr:from>
      <xdr:col>50</xdr:col>
      <xdr:colOff>0</xdr:colOff>
      <xdr:row>93</xdr:row>
      <xdr:rowOff>0</xdr:rowOff>
    </xdr:from>
    <xdr:to>
      <xdr:col>51</xdr:col>
      <xdr:colOff>0</xdr:colOff>
      <xdr:row>94</xdr:row>
      <xdr:rowOff>0</xdr:rowOff>
    </xdr:to>
    <xdr:pic>
      <xdr:nvPicPr>
        <xdr:cNvPr id="108" name="Image 107" descr="IMG_20200528_100219_2.jpg">
          <a:extLst>
            <a:ext uri="{FF2B5EF4-FFF2-40B4-BE49-F238E27FC236}">
              <a16:creationId xmlns:a16="http://schemas.microsoft.com/office/drawing/2014/main" id="{00000000-0008-0000-0000-0000A9000000}"/>
            </a:ext>
          </a:extLst>
        </xdr:cNvPr>
        <xdr:cNvPicPr preferRelativeResize="0">
          <a:picLocks/>
        </xdr:cNvPicPr>
      </xdr:nvPicPr>
      <xdr:blipFill>
        <a:blip xmlns:r="http://schemas.openxmlformats.org/officeDocument/2006/relationships" r:embed="rId105" cstate="print"/>
        <a:stretch>
          <a:fillRect/>
        </a:stretch>
      </xdr:blipFill>
      <xdr:spPr>
        <a:xfrm>
          <a:off x="89020650" y="157705425"/>
          <a:ext cx="2047875" cy="647700"/>
        </a:xfrm>
        <a:prstGeom prst="rect">
          <a:avLst/>
        </a:prstGeom>
      </xdr:spPr>
    </xdr:pic>
    <xdr:clientData/>
  </xdr:twoCellAnchor>
  <xdr:twoCellAnchor editAs="oneCell">
    <xdr:from>
      <xdr:col>52</xdr:col>
      <xdr:colOff>0</xdr:colOff>
      <xdr:row>94</xdr:row>
      <xdr:rowOff>0</xdr:rowOff>
    </xdr:from>
    <xdr:to>
      <xdr:col>53</xdr:col>
      <xdr:colOff>0</xdr:colOff>
      <xdr:row>95</xdr:row>
      <xdr:rowOff>0</xdr:rowOff>
    </xdr:to>
    <xdr:pic>
      <xdr:nvPicPr>
        <xdr:cNvPr id="109" name="Image 108" descr="IMG_20200817_105656_5.jpg">
          <a:extLst>
            <a:ext uri="{FF2B5EF4-FFF2-40B4-BE49-F238E27FC236}">
              <a16:creationId xmlns:a16="http://schemas.microsoft.com/office/drawing/2014/main" id="{00000000-0008-0000-0000-0000AA000000}"/>
            </a:ext>
          </a:extLst>
        </xdr:cNvPr>
        <xdr:cNvPicPr preferRelativeResize="0">
          <a:picLocks/>
        </xdr:cNvPicPr>
      </xdr:nvPicPr>
      <xdr:blipFill>
        <a:blip xmlns:r="http://schemas.openxmlformats.org/officeDocument/2006/relationships" r:embed="rId106" cstate="print"/>
        <a:stretch>
          <a:fillRect/>
        </a:stretch>
      </xdr:blipFill>
      <xdr:spPr>
        <a:xfrm>
          <a:off x="93116400" y="477088200"/>
          <a:ext cx="2047875" cy="2533650"/>
        </a:xfrm>
        <a:prstGeom prst="rect">
          <a:avLst/>
        </a:prstGeom>
      </xdr:spPr>
    </xdr:pic>
    <xdr:clientData/>
  </xdr:twoCellAnchor>
  <xdr:twoCellAnchor editAs="oneCell">
    <xdr:from>
      <xdr:col>49</xdr:col>
      <xdr:colOff>0</xdr:colOff>
      <xdr:row>94</xdr:row>
      <xdr:rowOff>0</xdr:rowOff>
    </xdr:from>
    <xdr:to>
      <xdr:col>50</xdr:col>
      <xdr:colOff>0</xdr:colOff>
      <xdr:row>95</xdr:row>
      <xdr:rowOff>0</xdr:rowOff>
    </xdr:to>
    <xdr:pic>
      <xdr:nvPicPr>
        <xdr:cNvPr id="110" name="Image 109" descr="IMG_20200528_102004_7.jpg">
          <a:extLst>
            <a:ext uri="{FF2B5EF4-FFF2-40B4-BE49-F238E27FC236}">
              <a16:creationId xmlns:a16="http://schemas.microsoft.com/office/drawing/2014/main" id="{00000000-0008-0000-0000-0000AB000000}"/>
            </a:ext>
          </a:extLst>
        </xdr:cNvPr>
        <xdr:cNvPicPr preferRelativeResize="0">
          <a:picLocks/>
        </xdr:cNvPicPr>
      </xdr:nvPicPr>
      <xdr:blipFill>
        <a:blip xmlns:r="http://schemas.openxmlformats.org/officeDocument/2006/relationships" r:embed="rId107" cstate="print"/>
        <a:stretch>
          <a:fillRect/>
        </a:stretch>
      </xdr:blipFill>
      <xdr:spPr>
        <a:xfrm>
          <a:off x="86972775" y="158353125"/>
          <a:ext cx="2047875" cy="647700"/>
        </a:xfrm>
        <a:prstGeom prst="rect">
          <a:avLst/>
        </a:prstGeom>
      </xdr:spPr>
    </xdr:pic>
    <xdr:clientData/>
  </xdr:twoCellAnchor>
  <xdr:twoCellAnchor editAs="oneCell">
    <xdr:from>
      <xdr:col>50</xdr:col>
      <xdr:colOff>0</xdr:colOff>
      <xdr:row>169</xdr:row>
      <xdr:rowOff>0</xdr:rowOff>
    </xdr:from>
    <xdr:to>
      <xdr:col>51</xdr:col>
      <xdr:colOff>0</xdr:colOff>
      <xdr:row>170</xdr:row>
      <xdr:rowOff>0</xdr:rowOff>
    </xdr:to>
    <xdr:pic>
      <xdr:nvPicPr>
        <xdr:cNvPr id="111" name="Image 110" descr="IMG_20200817_105656_5.jpg">
          <a:extLst>
            <a:ext uri="{FF2B5EF4-FFF2-40B4-BE49-F238E27FC236}">
              <a16:creationId xmlns:a16="http://schemas.microsoft.com/office/drawing/2014/main" id="{00000000-0008-0000-0000-0000AC000000}"/>
            </a:ext>
          </a:extLst>
        </xdr:cNvPr>
        <xdr:cNvPicPr preferRelativeResize="0">
          <a:picLocks/>
        </xdr:cNvPicPr>
      </xdr:nvPicPr>
      <xdr:blipFill>
        <a:blip xmlns:r="http://schemas.openxmlformats.org/officeDocument/2006/relationships" r:embed="rId108" cstate="print"/>
        <a:stretch>
          <a:fillRect/>
        </a:stretch>
      </xdr:blipFill>
      <xdr:spPr>
        <a:xfrm>
          <a:off x="89020650" y="152914350"/>
          <a:ext cx="2047875" cy="810407"/>
        </a:xfrm>
        <a:prstGeom prst="rect">
          <a:avLst/>
        </a:prstGeom>
      </xdr:spPr>
    </xdr:pic>
    <xdr:clientData/>
  </xdr:twoCellAnchor>
  <xdr:twoCellAnchor editAs="oneCell">
    <xdr:from>
      <xdr:col>51</xdr:col>
      <xdr:colOff>0</xdr:colOff>
      <xdr:row>169</xdr:row>
      <xdr:rowOff>0</xdr:rowOff>
    </xdr:from>
    <xdr:to>
      <xdr:col>52</xdr:col>
      <xdr:colOff>0</xdr:colOff>
      <xdr:row>170</xdr:row>
      <xdr:rowOff>0</xdr:rowOff>
    </xdr:to>
    <xdr:pic>
      <xdr:nvPicPr>
        <xdr:cNvPr id="112" name="Image 111" descr="IMG_20200817_105656_5.jpg">
          <a:extLst>
            <a:ext uri="{FF2B5EF4-FFF2-40B4-BE49-F238E27FC236}">
              <a16:creationId xmlns:a16="http://schemas.microsoft.com/office/drawing/2014/main" id="{00000000-0008-0000-0000-0000AD000000}"/>
            </a:ext>
          </a:extLst>
        </xdr:cNvPr>
        <xdr:cNvPicPr preferRelativeResize="0">
          <a:picLocks/>
        </xdr:cNvPicPr>
      </xdr:nvPicPr>
      <xdr:blipFill>
        <a:blip xmlns:r="http://schemas.openxmlformats.org/officeDocument/2006/relationships" r:embed="rId109" cstate="print"/>
        <a:stretch>
          <a:fillRect/>
        </a:stretch>
      </xdr:blipFill>
      <xdr:spPr>
        <a:xfrm>
          <a:off x="91068525" y="152914350"/>
          <a:ext cx="2047875" cy="809625"/>
        </a:xfrm>
        <a:prstGeom prst="rect">
          <a:avLst/>
        </a:prstGeom>
      </xdr:spPr>
    </xdr:pic>
    <xdr:clientData/>
  </xdr:twoCellAnchor>
  <xdr:twoCellAnchor editAs="oneCell">
    <xdr:from>
      <xdr:col>50</xdr:col>
      <xdr:colOff>0</xdr:colOff>
      <xdr:row>196</xdr:row>
      <xdr:rowOff>0</xdr:rowOff>
    </xdr:from>
    <xdr:to>
      <xdr:col>51</xdr:col>
      <xdr:colOff>0</xdr:colOff>
      <xdr:row>197</xdr:row>
      <xdr:rowOff>0</xdr:rowOff>
    </xdr:to>
    <xdr:pic>
      <xdr:nvPicPr>
        <xdr:cNvPr id="113" name="Image 112" descr="IMG_20200817_105656_5.jpg">
          <a:extLst>
            <a:ext uri="{FF2B5EF4-FFF2-40B4-BE49-F238E27FC236}">
              <a16:creationId xmlns:a16="http://schemas.microsoft.com/office/drawing/2014/main" id="{00000000-0008-0000-0000-0000AE000000}"/>
            </a:ext>
          </a:extLst>
        </xdr:cNvPr>
        <xdr:cNvPicPr preferRelativeResize="0">
          <a:picLocks/>
        </xdr:cNvPicPr>
      </xdr:nvPicPr>
      <xdr:blipFill>
        <a:blip xmlns:r="http://schemas.openxmlformats.org/officeDocument/2006/relationships" r:embed="rId110" cstate="print"/>
        <a:stretch>
          <a:fillRect/>
        </a:stretch>
      </xdr:blipFill>
      <xdr:spPr>
        <a:xfrm>
          <a:off x="89020650" y="347472000"/>
          <a:ext cx="2047875" cy="1905000"/>
        </a:xfrm>
        <a:prstGeom prst="rect">
          <a:avLst/>
        </a:prstGeom>
      </xdr:spPr>
    </xdr:pic>
    <xdr:clientData/>
  </xdr:twoCellAnchor>
  <xdr:twoCellAnchor editAs="oneCell">
    <xdr:from>
      <xdr:col>51</xdr:col>
      <xdr:colOff>0</xdr:colOff>
      <xdr:row>196</xdr:row>
      <xdr:rowOff>0</xdr:rowOff>
    </xdr:from>
    <xdr:to>
      <xdr:col>52</xdr:col>
      <xdr:colOff>0</xdr:colOff>
      <xdr:row>196</xdr:row>
      <xdr:rowOff>1647824</xdr:rowOff>
    </xdr:to>
    <xdr:pic>
      <xdr:nvPicPr>
        <xdr:cNvPr id="114" name="Image 113" descr="IMG_20200817_105656_5.jpg">
          <a:extLst>
            <a:ext uri="{FF2B5EF4-FFF2-40B4-BE49-F238E27FC236}">
              <a16:creationId xmlns:a16="http://schemas.microsoft.com/office/drawing/2014/main" id="{00000000-0008-0000-0000-0000AF000000}"/>
            </a:ext>
          </a:extLst>
        </xdr:cNvPr>
        <xdr:cNvPicPr preferRelativeResize="0">
          <a:picLocks/>
        </xdr:cNvPicPr>
      </xdr:nvPicPr>
      <xdr:blipFill>
        <a:blip xmlns:r="http://schemas.openxmlformats.org/officeDocument/2006/relationships" r:embed="rId111" cstate="print"/>
        <a:stretch>
          <a:fillRect/>
        </a:stretch>
      </xdr:blipFill>
      <xdr:spPr>
        <a:xfrm>
          <a:off x="91068525" y="153723975"/>
          <a:ext cx="2047875" cy="809624"/>
        </a:xfrm>
        <a:prstGeom prst="rect">
          <a:avLst/>
        </a:prstGeom>
      </xdr:spPr>
    </xdr:pic>
    <xdr:clientData/>
  </xdr:twoCellAnchor>
  <xdr:twoCellAnchor editAs="oneCell">
    <xdr:from>
      <xdr:col>50</xdr:col>
      <xdr:colOff>0</xdr:colOff>
      <xdr:row>170</xdr:row>
      <xdr:rowOff>0</xdr:rowOff>
    </xdr:from>
    <xdr:to>
      <xdr:col>51</xdr:col>
      <xdr:colOff>0</xdr:colOff>
      <xdr:row>171</xdr:row>
      <xdr:rowOff>0</xdr:rowOff>
    </xdr:to>
    <xdr:pic>
      <xdr:nvPicPr>
        <xdr:cNvPr id="115" name="Image 114" descr="IMG_20200817_105656_5.jpg">
          <a:extLst>
            <a:ext uri="{FF2B5EF4-FFF2-40B4-BE49-F238E27FC236}">
              <a16:creationId xmlns:a16="http://schemas.microsoft.com/office/drawing/2014/main" id="{00000000-0008-0000-0000-0000B0000000}"/>
            </a:ext>
          </a:extLst>
        </xdr:cNvPr>
        <xdr:cNvPicPr preferRelativeResize="0">
          <a:picLocks/>
        </xdr:cNvPicPr>
      </xdr:nvPicPr>
      <xdr:blipFill>
        <a:blip xmlns:r="http://schemas.openxmlformats.org/officeDocument/2006/relationships" r:embed="rId112" cstate="print"/>
        <a:stretch>
          <a:fillRect/>
        </a:stretch>
      </xdr:blipFill>
      <xdr:spPr>
        <a:xfrm>
          <a:off x="89020650" y="154533600"/>
          <a:ext cx="2047875" cy="809625"/>
        </a:xfrm>
        <a:prstGeom prst="rect">
          <a:avLst/>
        </a:prstGeom>
      </xdr:spPr>
    </xdr:pic>
    <xdr:clientData/>
  </xdr:twoCellAnchor>
  <xdr:twoCellAnchor editAs="oneCell">
    <xdr:from>
      <xdr:col>51</xdr:col>
      <xdr:colOff>0</xdr:colOff>
      <xdr:row>170</xdr:row>
      <xdr:rowOff>0</xdr:rowOff>
    </xdr:from>
    <xdr:to>
      <xdr:col>52</xdr:col>
      <xdr:colOff>0</xdr:colOff>
      <xdr:row>171</xdr:row>
      <xdr:rowOff>0</xdr:rowOff>
    </xdr:to>
    <xdr:pic>
      <xdr:nvPicPr>
        <xdr:cNvPr id="116" name="Image 115" descr="IMG_20200817_105656_5.jpg">
          <a:extLst>
            <a:ext uri="{FF2B5EF4-FFF2-40B4-BE49-F238E27FC236}">
              <a16:creationId xmlns:a16="http://schemas.microsoft.com/office/drawing/2014/main" id="{00000000-0008-0000-0000-0000B1000000}"/>
            </a:ext>
          </a:extLst>
        </xdr:cNvPr>
        <xdr:cNvPicPr preferRelativeResize="0">
          <a:picLocks/>
        </xdr:cNvPicPr>
      </xdr:nvPicPr>
      <xdr:blipFill>
        <a:blip xmlns:r="http://schemas.openxmlformats.org/officeDocument/2006/relationships" r:embed="rId113" cstate="print"/>
        <a:stretch>
          <a:fillRect/>
        </a:stretch>
      </xdr:blipFill>
      <xdr:spPr>
        <a:xfrm>
          <a:off x="91068525" y="154533600"/>
          <a:ext cx="2047875" cy="809625"/>
        </a:xfrm>
        <a:prstGeom prst="rect">
          <a:avLst/>
        </a:prstGeom>
      </xdr:spPr>
    </xdr:pic>
    <xdr:clientData/>
  </xdr:twoCellAnchor>
  <xdr:twoCellAnchor editAs="oneCell">
    <xdr:from>
      <xdr:col>50</xdr:col>
      <xdr:colOff>0</xdr:colOff>
      <xdr:row>171</xdr:row>
      <xdr:rowOff>0</xdr:rowOff>
    </xdr:from>
    <xdr:to>
      <xdr:col>51</xdr:col>
      <xdr:colOff>0</xdr:colOff>
      <xdr:row>172</xdr:row>
      <xdr:rowOff>0</xdr:rowOff>
    </xdr:to>
    <xdr:pic>
      <xdr:nvPicPr>
        <xdr:cNvPr id="117" name="Image 116" descr="IMG_20200817_105656_5.jpg">
          <a:extLst>
            <a:ext uri="{FF2B5EF4-FFF2-40B4-BE49-F238E27FC236}">
              <a16:creationId xmlns:a16="http://schemas.microsoft.com/office/drawing/2014/main" id="{00000000-0008-0000-0000-0000B2000000}"/>
            </a:ext>
          </a:extLst>
        </xdr:cNvPr>
        <xdr:cNvPicPr preferRelativeResize="0">
          <a:picLocks/>
        </xdr:cNvPicPr>
      </xdr:nvPicPr>
      <xdr:blipFill>
        <a:blip xmlns:r="http://schemas.openxmlformats.org/officeDocument/2006/relationships" r:embed="rId114" cstate="print"/>
        <a:stretch>
          <a:fillRect/>
        </a:stretch>
      </xdr:blipFill>
      <xdr:spPr>
        <a:xfrm>
          <a:off x="89020650" y="155343225"/>
          <a:ext cx="2047875" cy="809625"/>
        </a:xfrm>
        <a:prstGeom prst="rect">
          <a:avLst/>
        </a:prstGeom>
      </xdr:spPr>
    </xdr:pic>
    <xdr:clientData/>
  </xdr:twoCellAnchor>
  <xdr:twoCellAnchor editAs="oneCell">
    <xdr:from>
      <xdr:col>51</xdr:col>
      <xdr:colOff>0</xdr:colOff>
      <xdr:row>171</xdr:row>
      <xdr:rowOff>0</xdr:rowOff>
    </xdr:from>
    <xdr:to>
      <xdr:col>52</xdr:col>
      <xdr:colOff>0</xdr:colOff>
      <xdr:row>172</xdr:row>
      <xdr:rowOff>0</xdr:rowOff>
    </xdr:to>
    <xdr:pic>
      <xdr:nvPicPr>
        <xdr:cNvPr id="118" name="Image 117" descr="IMG_20200817_105656_5.jpg">
          <a:extLst>
            <a:ext uri="{FF2B5EF4-FFF2-40B4-BE49-F238E27FC236}">
              <a16:creationId xmlns:a16="http://schemas.microsoft.com/office/drawing/2014/main" id="{00000000-0008-0000-0000-0000B3000000}"/>
            </a:ext>
          </a:extLst>
        </xdr:cNvPr>
        <xdr:cNvPicPr preferRelativeResize="0">
          <a:picLocks/>
        </xdr:cNvPicPr>
      </xdr:nvPicPr>
      <xdr:blipFill>
        <a:blip xmlns:r="http://schemas.openxmlformats.org/officeDocument/2006/relationships" r:embed="rId115" cstate="print"/>
        <a:stretch>
          <a:fillRect/>
        </a:stretch>
      </xdr:blipFill>
      <xdr:spPr>
        <a:xfrm>
          <a:off x="91068525" y="155343225"/>
          <a:ext cx="2047875" cy="809625"/>
        </a:xfrm>
        <a:prstGeom prst="rect">
          <a:avLst/>
        </a:prstGeom>
      </xdr:spPr>
    </xdr:pic>
    <xdr:clientData/>
  </xdr:twoCellAnchor>
  <xdr:twoCellAnchor editAs="oneCell">
    <xdr:from>
      <xdr:col>49</xdr:col>
      <xdr:colOff>0</xdr:colOff>
      <xdr:row>171</xdr:row>
      <xdr:rowOff>0</xdr:rowOff>
    </xdr:from>
    <xdr:to>
      <xdr:col>50</xdr:col>
      <xdr:colOff>4264</xdr:colOff>
      <xdr:row>172</xdr:row>
      <xdr:rowOff>0</xdr:rowOff>
    </xdr:to>
    <xdr:pic>
      <xdr:nvPicPr>
        <xdr:cNvPr id="119" name="Image 118" descr="IMG_20200817_105656_5.jpg">
          <a:extLst>
            <a:ext uri="{FF2B5EF4-FFF2-40B4-BE49-F238E27FC236}">
              <a16:creationId xmlns:a16="http://schemas.microsoft.com/office/drawing/2014/main" id="{00000000-0008-0000-0000-0000B4000000}"/>
            </a:ext>
          </a:extLst>
        </xdr:cNvPr>
        <xdr:cNvPicPr preferRelativeResize="0">
          <a:picLocks/>
        </xdr:cNvPicPr>
      </xdr:nvPicPr>
      <xdr:blipFill>
        <a:blip xmlns:r="http://schemas.openxmlformats.org/officeDocument/2006/relationships" r:embed="rId116" cstate="print"/>
        <a:stretch>
          <a:fillRect/>
        </a:stretch>
      </xdr:blipFill>
      <xdr:spPr>
        <a:xfrm>
          <a:off x="86972775" y="155343225"/>
          <a:ext cx="2052139" cy="809625"/>
        </a:xfrm>
        <a:prstGeom prst="rect">
          <a:avLst/>
        </a:prstGeom>
      </xdr:spPr>
    </xdr:pic>
    <xdr:clientData/>
  </xdr:twoCellAnchor>
  <xdr:twoCellAnchor editAs="oneCell">
    <xdr:from>
      <xdr:col>50</xdr:col>
      <xdr:colOff>0</xdr:colOff>
      <xdr:row>172</xdr:row>
      <xdr:rowOff>0</xdr:rowOff>
    </xdr:from>
    <xdr:to>
      <xdr:col>51</xdr:col>
      <xdr:colOff>0</xdr:colOff>
      <xdr:row>173</xdr:row>
      <xdr:rowOff>0</xdr:rowOff>
    </xdr:to>
    <xdr:pic>
      <xdr:nvPicPr>
        <xdr:cNvPr id="120" name="Image 119" descr="IMG_20200817_105656_5.jpg">
          <a:extLst>
            <a:ext uri="{FF2B5EF4-FFF2-40B4-BE49-F238E27FC236}">
              <a16:creationId xmlns:a16="http://schemas.microsoft.com/office/drawing/2014/main" id="{00000000-0008-0000-0000-0000B5000000}"/>
            </a:ext>
          </a:extLst>
        </xdr:cNvPr>
        <xdr:cNvPicPr preferRelativeResize="0">
          <a:picLocks/>
        </xdr:cNvPicPr>
      </xdr:nvPicPr>
      <xdr:blipFill>
        <a:blip xmlns:r="http://schemas.openxmlformats.org/officeDocument/2006/relationships" r:embed="rId117" cstate="print"/>
        <a:stretch>
          <a:fillRect/>
        </a:stretch>
      </xdr:blipFill>
      <xdr:spPr>
        <a:xfrm>
          <a:off x="89020650" y="156152850"/>
          <a:ext cx="2047875" cy="809625"/>
        </a:xfrm>
        <a:prstGeom prst="rect">
          <a:avLst/>
        </a:prstGeom>
      </xdr:spPr>
    </xdr:pic>
    <xdr:clientData/>
  </xdr:twoCellAnchor>
  <xdr:twoCellAnchor editAs="oneCell">
    <xdr:from>
      <xdr:col>51</xdr:col>
      <xdr:colOff>0</xdr:colOff>
      <xdr:row>172</xdr:row>
      <xdr:rowOff>0</xdr:rowOff>
    </xdr:from>
    <xdr:to>
      <xdr:col>52</xdr:col>
      <xdr:colOff>0</xdr:colOff>
      <xdr:row>173</xdr:row>
      <xdr:rowOff>0</xdr:rowOff>
    </xdr:to>
    <xdr:pic>
      <xdr:nvPicPr>
        <xdr:cNvPr id="121" name="Image 120" descr="IMG_20200817_105656_5.jpg">
          <a:extLst>
            <a:ext uri="{FF2B5EF4-FFF2-40B4-BE49-F238E27FC236}">
              <a16:creationId xmlns:a16="http://schemas.microsoft.com/office/drawing/2014/main" id="{00000000-0008-0000-0000-0000B6000000}"/>
            </a:ext>
          </a:extLst>
        </xdr:cNvPr>
        <xdr:cNvPicPr preferRelativeResize="0">
          <a:picLocks/>
        </xdr:cNvPicPr>
      </xdr:nvPicPr>
      <xdr:blipFill>
        <a:blip xmlns:r="http://schemas.openxmlformats.org/officeDocument/2006/relationships" r:embed="rId118" cstate="print"/>
        <a:stretch>
          <a:fillRect/>
        </a:stretch>
      </xdr:blipFill>
      <xdr:spPr>
        <a:xfrm>
          <a:off x="91068525" y="156152850"/>
          <a:ext cx="2047875" cy="809625"/>
        </a:xfrm>
        <a:prstGeom prst="rect">
          <a:avLst/>
        </a:prstGeom>
      </xdr:spPr>
    </xdr:pic>
    <xdr:clientData/>
  </xdr:twoCellAnchor>
  <xdr:twoCellAnchor editAs="oneCell">
    <xdr:from>
      <xdr:col>49</xdr:col>
      <xdr:colOff>0</xdr:colOff>
      <xdr:row>172</xdr:row>
      <xdr:rowOff>0</xdr:rowOff>
    </xdr:from>
    <xdr:to>
      <xdr:col>50</xdr:col>
      <xdr:colOff>4264</xdr:colOff>
      <xdr:row>173</xdr:row>
      <xdr:rowOff>0</xdr:rowOff>
    </xdr:to>
    <xdr:pic>
      <xdr:nvPicPr>
        <xdr:cNvPr id="122" name="Image 121" descr="IMG_20200817_105656_5.jpg">
          <a:extLst>
            <a:ext uri="{FF2B5EF4-FFF2-40B4-BE49-F238E27FC236}">
              <a16:creationId xmlns:a16="http://schemas.microsoft.com/office/drawing/2014/main" id="{00000000-0008-0000-0000-0000B7000000}"/>
            </a:ext>
          </a:extLst>
        </xdr:cNvPr>
        <xdr:cNvPicPr preferRelativeResize="0">
          <a:picLocks/>
        </xdr:cNvPicPr>
      </xdr:nvPicPr>
      <xdr:blipFill>
        <a:blip xmlns:r="http://schemas.openxmlformats.org/officeDocument/2006/relationships" r:embed="rId119" cstate="print"/>
        <a:stretch>
          <a:fillRect/>
        </a:stretch>
      </xdr:blipFill>
      <xdr:spPr>
        <a:xfrm>
          <a:off x="86972775" y="156152850"/>
          <a:ext cx="2052139" cy="809625"/>
        </a:xfrm>
        <a:prstGeom prst="rect">
          <a:avLst/>
        </a:prstGeom>
      </xdr:spPr>
    </xdr:pic>
    <xdr:clientData/>
  </xdr:twoCellAnchor>
  <xdr:twoCellAnchor editAs="oneCell">
    <xdr:from>
      <xdr:col>50</xdr:col>
      <xdr:colOff>0</xdr:colOff>
      <xdr:row>92</xdr:row>
      <xdr:rowOff>0</xdr:rowOff>
    </xdr:from>
    <xdr:to>
      <xdr:col>51</xdr:col>
      <xdr:colOff>0</xdr:colOff>
      <xdr:row>93</xdr:row>
      <xdr:rowOff>0</xdr:rowOff>
    </xdr:to>
    <xdr:pic>
      <xdr:nvPicPr>
        <xdr:cNvPr id="123" name="Image 122" descr="IMG_20200817_105656_5.jpg">
          <a:extLst>
            <a:ext uri="{FF2B5EF4-FFF2-40B4-BE49-F238E27FC236}">
              <a16:creationId xmlns:a16="http://schemas.microsoft.com/office/drawing/2014/main" id="{00000000-0008-0000-0000-0000B8000000}"/>
            </a:ext>
          </a:extLst>
        </xdr:cNvPr>
        <xdr:cNvPicPr preferRelativeResize="0">
          <a:picLocks/>
        </xdr:cNvPicPr>
      </xdr:nvPicPr>
      <xdr:blipFill>
        <a:blip xmlns:r="http://schemas.openxmlformats.org/officeDocument/2006/relationships" r:embed="rId120" cstate="print"/>
        <a:stretch>
          <a:fillRect/>
        </a:stretch>
      </xdr:blipFill>
      <xdr:spPr>
        <a:xfrm>
          <a:off x="89020650" y="355092000"/>
          <a:ext cx="2047875" cy="1905000"/>
        </a:xfrm>
        <a:prstGeom prst="rect">
          <a:avLst/>
        </a:prstGeom>
      </xdr:spPr>
    </xdr:pic>
    <xdr:clientData/>
  </xdr:twoCellAnchor>
  <xdr:twoCellAnchor editAs="oneCell">
    <xdr:from>
      <xdr:col>51</xdr:col>
      <xdr:colOff>0</xdr:colOff>
      <xdr:row>92</xdr:row>
      <xdr:rowOff>0</xdr:rowOff>
    </xdr:from>
    <xdr:to>
      <xdr:col>52</xdr:col>
      <xdr:colOff>0</xdr:colOff>
      <xdr:row>93</xdr:row>
      <xdr:rowOff>0</xdr:rowOff>
    </xdr:to>
    <xdr:pic>
      <xdr:nvPicPr>
        <xdr:cNvPr id="124" name="Image 123" descr="IMG_20200817_105656_5.jpg">
          <a:extLst>
            <a:ext uri="{FF2B5EF4-FFF2-40B4-BE49-F238E27FC236}">
              <a16:creationId xmlns:a16="http://schemas.microsoft.com/office/drawing/2014/main" id="{00000000-0008-0000-0000-0000B9000000}"/>
            </a:ext>
          </a:extLst>
        </xdr:cNvPr>
        <xdr:cNvPicPr preferRelativeResize="0">
          <a:picLocks/>
        </xdr:cNvPicPr>
      </xdr:nvPicPr>
      <xdr:blipFill>
        <a:blip xmlns:r="http://schemas.openxmlformats.org/officeDocument/2006/relationships" r:embed="rId121" cstate="print"/>
        <a:stretch>
          <a:fillRect/>
        </a:stretch>
      </xdr:blipFill>
      <xdr:spPr>
        <a:xfrm>
          <a:off x="91068525" y="156962475"/>
          <a:ext cx="2047875" cy="743731"/>
        </a:xfrm>
        <a:prstGeom prst="rect">
          <a:avLst/>
        </a:prstGeom>
      </xdr:spPr>
    </xdr:pic>
    <xdr:clientData/>
  </xdr:twoCellAnchor>
  <xdr:twoCellAnchor editAs="oneCell">
    <xdr:from>
      <xdr:col>51</xdr:col>
      <xdr:colOff>0</xdr:colOff>
      <xdr:row>93</xdr:row>
      <xdr:rowOff>0</xdr:rowOff>
    </xdr:from>
    <xdr:to>
      <xdr:col>52</xdr:col>
      <xdr:colOff>0</xdr:colOff>
      <xdr:row>94</xdr:row>
      <xdr:rowOff>0</xdr:rowOff>
    </xdr:to>
    <xdr:pic>
      <xdr:nvPicPr>
        <xdr:cNvPr id="125" name="Image 124" descr="IMG_20200528_100219_2.jpg">
          <a:extLst>
            <a:ext uri="{FF2B5EF4-FFF2-40B4-BE49-F238E27FC236}">
              <a16:creationId xmlns:a16="http://schemas.microsoft.com/office/drawing/2014/main" id="{00000000-0008-0000-0000-0000BA000000}"/>
            </a:ext>
          </a:extLst>
        </xdr:cNvPr>
        <xdr:cNvPicPr preferRelativeResize="0">
          <a:picLocks/>
        </xdr:cNvPicPr>
      </xdr:nvPicPr>
      <xdr:blipFill>
        <a:blip xmlns:r="http://schemas.openxmlformats.org/officeDocument/2006/relationships" r:embed="rId122" cstate="print"/>
        <a:stretch>
          <a:fillRect/>
        </a:stretch>
      </xdr:blipFill>
      <xdr:spPr>
        <a:xfrm>
          <a:off x="91068525" y="157705425"/>
          <a:ext cx="2047875" cy="647700"/>
        </a:xfrm>
        <a:prstGeom prst="rect">
          <a:avLst/>
        </a:prstGeom>
      </xdr:spPr>
    </xdr:pic>
    <xdr:clientData/>
  </xdr:twoCellAnchor>
  <xdr:twoCellAnchor editAs="oneCell">
    <xdr:from>
      <xdr:col>49</xdr:col>
      <xdr:colOff>1</xdr:colOff>
      <xdr:row>93</xdr:row>
      <xdr:rowOff>0</xdr:rowOff>
    </xdr:from>
    <xdr:to>
      <xdr:col>50</xdr:col>
      <xdr:colOff>0</xdr:colOff>
      <xdr:row>94</xdr:row>
      <xdr:rowOff>0</xdr:rowOff>
    </xdr:to>
    <xdr:pic>
      <xdr:nvPicPr>
        <xdr:cNvPr id="126" name="Image 125" descr="IMG_20200528_100219_2.jpg">
          <a:extLst>
            <a:ext uri="{FF2B5EF4-FFF2-40B4-BE49-F238E27FC236}">
              <a16:creationId xmlns:a16="http://schemas.microsoft.com/office/drawing/2014/main" id="{00000000-0008-0000-0000-0000BB000000}"/>
            </a:ext>
          </a:extLst>
        </xdr:cNvPr>
        <xdr:cNvPicPr preferRelativeResize="0">
          <a:picLocks/>
        </xdr:cNvPicPr>
      </xdr:nvPicPr>
      <xdr:blipFill>
        <a:blip xmlns:r="http://schemas.openxmlformats.org/officeDocument/2006/relationships" r:embed="rId123" cstate="print"/>
        <a:stretch>
          <a:fillRect/>
        </a:stretch>
      </xdr:blipFill>
      <xdr:spPr>
        <a:xfrm>
          <a:off x="86972776" y="157705425"/>
          <a:ext cx="2047874" cy="647700"/>
        </a:xfrm>
        <a:prstGeom prst="rect">
          <a:avLst/>
        </a:prstGeom>
      </xdr:spPr>
    </xdr:pic>
    <xdr:clientData/>
  </xdr:twoCellAnchor>
  <xdr:twoCellAnchor editAs="oneCell">
    <xdr:from>
      <xdr:col>50</xdr:col>
      <xdr:colOff>0</xdr:colOff>
      <xdr:row>94</xdr:row>
      <xdr:rowOff>0</xdr:rowOff>
    </xdr:from>
    <xdr:to>
      <xdr:col>51</xdr:col>
      <xdr:colOff>0</xdr:colOff>
      <xdr:row>95</xdr:row>
      <xdr:rowOff>0</xdr:rowOff>
    </xdr:to>
    <xdr:pic>
      <xdr:nvPicPr>
        <xdr:cNvPr id="127" name="Image 126" descr="IMG_20200528_102004_7.jpg">
          <a:extLst>
            <a:ext uri="{FF2B5EF4-FFF2-40B4-BE49-F238E27FC236}">
              <a16:creationId xmlns:a16="http://schemas.microsoft.com/office/drawing/2014/main" id="{00000000-0008-0000-0000-0000BC000000}"/>
            </a:ext>
          </a:extLst>
        </xdr:cNvPr>
        <xdr:cNvPicPr preferRelativeResize="0">
          <a:picLocks/>
        </xdr:cNvPicPr>
      </xdr:nvPicPr>
      <xdr:blipFill>
        <a:blip xmlns:r="http://schemas.openxmlformats.org/officeDocument/2006/relationships" r:embed="rId124" cstate="print"/>
        <a:stretch>
          <a:fillRect/>
        </a:stretch>
      </xdr:blipFill>
      <xdr:spPr>
        <a:xfrm>
          <a:off x="89020650" y="477088200"/>
          <a:ext cx="2047875" cy="2533650"/>
        </a:xfrm>
        <a:prstGeom prst="rect">
          <a:avLst/>
        </a:prstGeom>
      </xdr:spPr>
    </xdr:pic>
    <xdr:clientData/>
  </xdr:twoCellAnchor>
  <xdr:twoCellAnchor editAs="oneCell">
    <xdr:from>
      <xdr:col>51</xdr:col>
      <xdr:colOff>0</xdr:colOff>
      <xdr:row>94</xdr:row>
      <xdr:rowOff>0</xdr:rowOff>
    </xdr:from>
    <xdr:to>
      <xdr:col>52</xdr:col>
      <xdr:colOff>0</xdr:colOff>
      <xdr:row>95</xdr:row>
      <xdr:rowOff>0</xdr:rowOff>
    </xdr:to>
    <xdr:pic>
      <xdr:nvPicPr>
        <xdr:cNvPr id="128" name="Image 127" descr="IMG_20200528_102004_7.jpg">
          <a:extLst>
            <a:ext uri="{FF2B5EF4-FFF2-40B4-BE49-F238E27FC236}">
              <a16:creationId xmlns:a16="http://schemas.microsoft.com/office/drawing/2014/main" id="{00000000-0008-0000-0000-0000BD000000}"/>
            </a:ext>
          </a:extLst>
        </xdr:cNvPr>
        <xdr:cNvPicPr preferRelativeResize="0">
          <a:picLocks/>
        </xdr:cNvPicPr>
      </xdr:nvPicPr>
      <xdr:blipFill>
        <a:blip xmlns:r="http://schemas.openxmlformats.org/officeDocument/2006/relationships" r:embed="rId125" cstate="print"/>
        <a:stretch>
          <a:fillRect/>
        </a:stretch>
      </xdr:blipFill>
      <xdr:spPr>
        <a:xfrm>
          <a:off x="91068525" y="477088200"/>
          <a:ext cx="2047875" cy="2533650"/>
        </a:xfrm>
        <a:prstGeom prst="rect">
          <a:avLst/>
        </a:prstGeom>
      </xdr:spPr>
    </xdr:pic>
    <xdr:clientData/>
  </xdr:twoCellAnchor>
  <xdr:twoCellAnchor editAs="oneCell">
    <xdr:from>
      <xdr:col>49</xdr:col>
      <xdr:colOff>0</xdr:colOff>
      <xdr:row>142</xdr:row>
      <xdr:rowOff>0</xdr:rowOff>
    </xdr:from>
    <xdr:to>
      <xdr:col>50</xdr:col>
      <xdr:colOff>4264</xdr:colOff>
      <xdr:row>143</xdr:row>
      <xdr:rowOff>0</xdr:rowOff>
    </xdr:to>
    <xdr:pic>
      <xdr:nvPicPr>
        <xdr:cNvPr id="129" name="Image 128">
          <a:extLst>
            <a:ext uri="{FF2B5EF4-FFF2-40B4-BE49-F238E27FC236}">
              <a16:creationId xmlns:a16="http://schemas.microsoft.com/office/drawing/2014/main" id="{00000000-0008-0000-0000-0000BE000000}"/>
            </a:ext>
          </a:extLst>
        </xdr:cNvPr>
        <xdr:cNvPicPr preferRelativeResize="0">
          <a:picLocks/>
        </xdr:cNvPicPr>
      </xdr:nvPicPr>
      <xdr:blipFill>
        <a:blip xmlns:r="http://schemas.openxmlformats.org/officeDocument/2006/relationships" r:embed="rId126" cstate="print">
          <a:extLst>
            <a:ext uri="{28A0092B-C50C-407E-A947-70E740481C1C}">
              <a14:useLocalDpi xmlns:a14="http://schemas.microsoft.com/office/drawing/2010/main" val="0"/>
            </a:ext>
          </a:extLst>
        </a:blip>
        <a:stretch>
          <a:fillRect/>
        </a:stretch>
      </xdr:blipFill>
      <xdr:spPr>
        <a:xfrm>
          <a:off x="86972775" y="762000"/>
          <a:ext cx="2052139" cy="1028700"/>
        </a:xfrm>
        <a:prstGeom prst="rect">
          <a:avLst/>
        </a:prstGeom>
      </xdr:spPr>
    </xdr:pic>
    <xdr:clientData/>
  </xdr:twoCellAnchor>
  <xdr:twoCellAnchor editAs="oneCell">
    <xdr:from>
      <xdr:col>50</xdr:col>
      <xdr:colOff>0</xdr:colOff>
      <xdr:row>142</xdr:row>
      <xdr:rowOff>0</xdr:rowOff>
    </xdr:from>
    <xdr:to>
      <xdr:col>51</xdr:col>
      <xdr:colOff>0</xdr:colOff>
      <xdr:row>143</xdr:row>
      <xdr:rowOff>0</xdr:rowOff>
    </xdr:to>
    <xdr:pic>
      <xdr:nvPicPr>
        <xdr:cNvPr id="130" name="Image 129">
          <a:extLst>
            <a:ext uri="{FF2B5EF4-FFF2-40B4-BE49-F238E27FC236}">
              <a16:creationId xmlns:a16="http://schemas.microsoft.com/office/drawing/2014/main" id="{00000000-0008-0000-0000-0000BF000000}"/>
            </a:ext>
          </a:extLst>
        </xdr:cNvPr>
        <xdr:cNvPicPr preferRelativeResize="0">
          <a:picLocks/>
        </xdr:cNvPicPr>
      </xdr:nvPicPr>
      <xdr:blipFill>
        <a:blip xmlns:r="http://schemas.openxmlformats.org/officeDocument/2006/relationships" r:embed="rId127" cstate="print">
          <a:extLst>
            <a:ext uri="{28A0092B-C50C-407E-A947-70E740481C1C}">
              <a14:useLocalDpi xmlns:a14="http://schemas.microsoft.com/office/drawing/2010/main" val="0"/>
            </a:ext>
          </a:extLst>
        </a:blip>
        <a:stretch>
          <a:fillRect/>
        </a:stretch>
      </xdr:blipFill>
      <xdr:spPr>
        <a:xfrm>
          <a:off x="89020650" y="762000"/>
          <a:ext cx="2047875" cy="1028700"/>
        </a:xfrm>
        <a:prstGeom prst="rect">
          <a:avLst/>
        </a:prstGeom>
      </xdr:spPr>
    </xdr:pic>
    <xdr:clientData/>
  </xdr:twoCellAnchor>
  <xdr:twoCellAnchor editAs="oneCell">
    <xdr:from>
      <xdr:col>51</xdr:col>
      <xdr:colOff>0</xdr:colOff>
      <xdr:row>142</xdr:row>
      <xdr:rowOff>0</xdr:rowOff>
    </xdr:from>
    <xdr:to>
      <xdr:col>52</xdr:col>
      <xdr:colOff>0</xdr:colOff>
      <xdr:row>143</xdr:row>
      <xdr:rowOff>0</xdr:rowOff>
    </xdr:to>
    <xdr:pic>
      <xdr:nvPicPr>
        <xdr:cNvPr id="131" name="Image 130">
          <a:extLst>
            <a:ext uri="{FF2B5EF4-FFF2-40B4-BE49-F238E27FC236}">
              <a16:creationId xmlns:a16="http://schemas.microsoft.com/office/drawing/2014/main" id="{00000000-0008-0000-0000-0000C0000000}"/>
            </a:ext>
          </a:extLst>
        </xdr:cNvPr>
        <xdr:cNvPicPr preferRelativeResize="0">
          <a:picLocks/>
        </xdr:cNvPicPr>
      </xdr:nvPicPr>
      <xdr:blipFill>
        <a:blip xmlns:r="http://schemas.openxmlformats.org/officeDocument/2006/relationships" r:embed="rId128" cstate="print">
          <a:extLst>
            <a:ext uri="{28A0092B-C50C-407E-A947-70E740481C1C}">
              <a14:useLocalDpi xmlns:a14="http://schemas.microsoft.com/office/drawing/2010/main" val="0"/>
            </a:ext>
          </a:extLst>
        </a:blip>
        <a:stretch>
          <a:fillRect/>
        </a:stretch>
      </xdr:blipFill>
      <xdr:spPr>
        <a:xfrm>
          <a:off x="91068525" y="762000"/>
          <a:ext cx="2047875" cy="1028700"/>
        </a:xfrm>
        <a:prstGeom prst="rect">
          <a:avLst/>
        </a:prstGeom>
      </xdr:spPr>
    </xdr:pic>
    <xdr:clientData/>
  </xdr:twoCellAnchor>
  <xdr:twoCellAnchor editAs="oneCell">
    <xdr:from>
      <xdr:col>52</xdr:col>
      <xdr:colOff>0</xdr:colOff>
      <xdr:row>142</xdr:row>
      <xdr:rowOff>0</xdr:rowOff>
    </xdr:from>
    <xdr:to>
      <xdr:col>53</xdr:col>
      <xdr:colOff>0</xdr:colOff>
      <xdr:row>143</xdr:row>
      <xdr:rowOff>0</xdr:rowOff>
    </xdr:to>
    <xdr:pic>
      <xdr:nvPicPr>
        <xdr:cNvPr id="132" name="Image 131">
          <a:extLst>
            <a:ext uri="{FF2B5EF4-FFF2-40B4-BE49-F238E27FC236}">
              <a16:creationId xmlns:a16="http://schemas.microsoft.com/office/drawing/2014/main" id="{00000000-0008-0000-0000-0000C1000000}"/>
            </a:ext>
          </a:extLst>
        </xdr:cNvPr>
        <xdr:cNvPicPr preferRelativeResize="0">
          <a:picLocks/>
        </xdr:cNvPicPr>
      </xdr:nvPicPr>
      <xdr:blipFill>
        <a:blip xmlns:r="http://schemas.openxmlformats.org/officeDocument/2006/relationships" r:embed="rId129" cstate="print">
          <a:extLst>
            <a:ext uri="{28A0092B-C50C-407E-A947-70E740481C1C}">
              <a14:useLocalDpi xmlns:a14="http://schemas.microsoft.com/office/drawing/2010/main" val="0"/>
            </a:ext>
          </a:extLst>
        </a:blip>
        <a:stretch>
          <a:fillRect/>
        </a:stretch>
      </xdr:blipFill>
      <xdr:spPr>
        <a:xfrm>
          <a:off x="93116400" y="762000"/>
          <a:ext cx="2047875" cy="1028700"/>
        </a:xfrm>
        <a:prstGeom prst="rect">
          <a:avLst/>
        </a:prstGeom>
      </xdr:spPr>
    </xdr:pic>
    <xdr:clientData/>
  </xdr:twoCellAnchor>
  <xdr:twoCellAnchor editAs="oneCell">
    <xdr:from>
      <xdr:col>49</xdr:col>
      <xdr:colOff>0</xdr:colOff>
      <xdr:row>143</xdr:row>
      <xdr:rowOff>0</xdr:rowOff>
    </xdr:from>
    <xdr:to>
      <xdr:col>50</xdr:col>
      <xdr:colOff>0</xdr:colOff>
      <xdr:row>144</xdr:row>
      <xdr:rowOff>0</xdr:rowOff>
    </xdr:to>
    <xdr:pic>
      <xdr:nvPicPr>
        <xdr:cNvPr id="133" name="Image 132">
          <a:extLst>
            <a:ext uri="{FF2B5EF4-FFF2-40B4-BE49-F238E27FC236}">
              <a16:creationId xmlns:a16="http://schemas.microsoft.com/office/drawing/2014/main" id="{00000000-0008-0000-0000-0000C2000000}"/>
            </a:ext>
          </a:extLst>
        </xdr:cNvPr>
        <xdr:cNvPicPr preferRelativeResize="0">
          <a:picLocks/>
        </xdr:cNvPicPr>
      </xdr:nvPicPr>
      <xdr:blipFill>
        <a:blip xmlns:r="http://schemas.openxmlformats.org/officeDocument/2006/relationships" r:embed="rId130" cstate="print">
          <a:extLst>
            <a:ext uri="{28A0092B-C50C-407E-A947-70E740481C1C}">
              <a14:useLocalDpi xmlns:a14="http://schemas.microsoft.com/office/drawing/2010/main" val="0"/>
            </a:ext>
          </a:extLst>
        </a:blip>
        <a:stretch>
          <a:fillRect/>
        </a:stretch>
      </xdr:blipFill>
      <xdr:spPr>
        <a:xfrm>
          <a:off x="86972775" y="22259925"/>
          <a:ext cx="2047875" cy="2857500"/>
        </a:xfrm>
        <a:prstGeom prst="rect">
          <a:avLst/>
        </a:prstGeom>
      </xdr:spPr>
    </xdr:pic>
    <xdr:clientData/>
  </xdr:twoCellAnchor>
  <xdr:twoCellAnchor editAs="oneCell">
    <xdr:from>
      <xdr:col>50</xdr:col>
      <xdr:colOff>0</xdr:colOff>
      <xdr:row>143</xdr:row>
      <xdr:rowOff>0</xdr:rowOff>
    </xdr:from>
    <xdr:to>
      <xdr:col>51</xdr:col>
      <xdr:colOff>0</xdr:colOff>
      <xdr:row>144</xdr:row>
      <xdr:rowOff>0</xdr:rowOff>
    </xdr:to>
    <xdr:pic>
      <xdr:nvPicPr>
        <xdr:cNvPr id="134" name="Image 133">
          <a:extLst>
            <a:ext uri="{FF2B5EF4-FFF2-40B4-BE49-F238E27FC236}">
              <a16:creationId xmlns:a16="http://schemas.microsoft.com/office/drawing/2014/main" id="{00000000-0008-0000-0000-0000C3000000}"/>
            </a:ext>
          </a:extLst>
        </xdr:cNvPr>
        <xdr:cNvPicPr preferRelativeResize="0">
          <a:picLocks/>
        </xdr:cNvPicPr>
      </xdr:nvPicPr>
      <xdr:blipFill>
        <a:blip xmlns:r="http://schemas.openxmlformats.org/officeDocument/2006/relationships" r:embed="rId131" cstate="print">
          <a:extLst>
            <a:ext uri="{28A0092B-C50C-407E-A947-70E740481C1C}">
              <a14:useLocalDpi xmlns:a14="http://schemas.microsoft.com/office/drawing/2010/main" val="0"/>
            </a:ext>
          </a:extLst>
        </a:blip>
        <a:stretch>
          <a:fillRect/>
        </a:stretch>
      </xdr:blipFill>
      <xdr:spPr>
        <a:xfrm>
          <a:off x="89020650" y="22259925"/>
          <a:ext cx="2047875" cy="2857500"/>
        </a:xfrm>
        <a:prstGeom prst="rect">
          <a:avLst/>
        </a:prstGeom>
      </xdr:spPr>
    </xdr:pic>
    <xdr:clientData/>
  </xdr:twoCellAnchor>
  <xdr:twoCellAnchor editAs="oneCell">
    <xdr:from>
      <xdr:col>51</xdr:col>
      <xdr:colOff>-1</xdr:colOff>
      <xdr:row>143</xdr:row>
      <xdr:rowOff>0</xdr:rowOff>
    </xdr:from>
    <xdr:to>
      <xdr:col>51</xdr:col>
      <xdr:colOff>1988342</xdr:colOff>
      <xdr:row>144</xdr:row>
      <xdr:rowOff>0</xdr:rowOff>
    </xdr:to>
    <xdr:pic>
      <xdr:nvPicPr>
        <xdr:cNvPr id="135" name="Image 134">
          <a:extLst>
            <a:ext uri="{FF2B5EF4-FFF2-40B4-BE49-F238E27FC236}">
              <a16:creationId xmlns:a16="http://schemas.microsoft.com/office/drawing/2014/main" id="{00000000-0008-0000-0000-0000C4000000}"/>
            </a:ext>
          </a:extLst>
        </xdr:cNvPr>
        <xdr:cNvPicPr preferRelativeResize="0">
          <a:picLocks/>
        </xdr:cNvPicPr>
      </xdr:nvPicPr>
      <xdr:blipFill>
        <a:blip xmlns:r="http://schemas.openxmlformats.org/officeDocument/2006/relationships" r:embed="rId132" cstate="print">
          <a:extLst>
            <a:ext uri="{28A0092B-C50C-407E-A947-70E740481C1C}">
              <a14:useLocalDpi xmlns:a14="http://schemas.microsoft.com/office/drawing/2010/main" val="0"/>
            </a:ext>
          </a:extLst>
        </a:blip>
        <a:stretch>
          <a:fillRect/>
        </a:stretch>
      </xdr:blipFill>
      <xdr:spPr>
        <a:xfrm>
          <a:off x="91068524" y="22259925"/>
          <a:ext cx="1988343" cy="2857500"/>
        </a:xfrm>
        <a:prstGeom prst="rect">
          <a:avLst/>
        </a:prstGeom>
      </xdr:spPr>
    </xdr:pic>
    <xdr:clientData/>
  </xdr:twoCellAnchor>
  <xdr:twoCellAnchor editAs="oneCell">
    <xdr:from>
      <xdr:col>52</xdr:col>
      <xdr:colOff>0</xdr:colOff>
      <xdr:row>143</xdr:row>
      <xdr:rowOff>0</xdr:rowOff>
    </xdr:from>
    <xdr:to>
      <xdr:col>53</xdr:col>
      <xdr:colOff>0</xdr:colOff>
      <xdr:row>144</xdr:row>
      <xdr:rowOff>0</xdr:rowOff>
    </xdr:to>
    <xdr:pic>
      <xdr:nvPicPr>
        <xdr:cNvPr id="136" name="Image 135">
          <a:extLst>
            <a:ext uri="{FF2B5EF4-FFF2-40B4-BE49-F238E27FC236}">
              <a16:creationId xmlns:a16="http://schemas.microsoft.com/office/drawing/2014/main" id="{00000000-0008-0000-0000-0000C5000000}"/>
            </a:ext>
          </a:extLst>
        </xdr:cNvPr>
        <xdr:cNvPicPr preferRelativeResize="0">
          <a:picLocks/>
        </xdr:cNvPicPr>
      </xdr:nvPicPr>
      <xdr:blipFill>
        <a:blip xmlns:r="http://schemas.openxmlformats.org/officeDocument/2006/relationships" r:embed="rId133" cstate="print">
          <a:extLst>
            <a:ext uri="{28A0092B-C50C-407E-A947-70E740481C1C}">
              <a14:useLocalDpi xmlns:a14="http://schemas.microsoft.com/office/drawing/2010/main" val="0"/>
            </a:ext>
          </a:extLst>
        </a:blip>
        <a:stretch>
          <a:fillRect/>
        </a:stretch>
      </xdr:blipFill>
      <xdr:spPr>
        <a:xfrm>
          <a:off x="93116400" y="22259925"/>
          <a:ext cx="2047875" cy="2857500"/>
        </a:xfrm>
        <a:prstGeom prst="rect">
          <a:avLst/>
        </a:prstGeom>
      </xdr:spPr>
    </xdr:pic>
    <xdr:clientData/>
  </xdr:twoCellAnchor>
  <xdr:twoCellAnchor editAs="oneCell">
    <xdr:from>
      <xdr:col>49</xdr:col>
      <xdr:colOff>0</xdr:colOff>
      <xdr:row>88</xdr:row>
      <xdr:rowOff>0</xdr:rowOff>
    </xdr:from>
    <xdr:to>
      <xdr:col>50</xdr:col>
      <xdr:colOff>0</xdr:colOff>
      <xdr:row>89</xdr:row>
      <xdr:rowOff>0</xdr:rowOff>
    </xdr:to>
    <xdr:pic>
      <xdr:nvPicPr>
        <xdr:cNvPr id="137" name="Image 136">
          <a:extLst>
            <a:ext uri="{FF2B5EF4-FFF2-40B4-BE49-F238E27FC236}">
              <a16:creationId xmlns:a16="http://schemas.microsoft.com/office/drawing/2014/main" id="{00000000-0008-0000-0000-0000DA000000}"/>
            </a:ext>
          </a:extLst>
        </xdr:cNvPr>
        <xdr:cNvPicPr preferRelativeResize="0">
          <a:picLocks/>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a:xfrm>
          <a:off x="86972775" y="159953325"/>
          <a:ext cx="2047875" cy="1143000"/>
        </a:xfrm>
        <a:prstGeom prst="rect">
          <a:avLst/>
        </a:prstGeom>
      </xdr:spPr>
    </xdr:pic>
    <xdr:clientData/>
  </xdr:twoCellAnchor>
  <xdr:twoCellAnchor editAs="oneCell">
    <xdr:from>
      <xdr:col>50</xdr:col>
      <xdr:colOff>0</xdr:colOff>
      <xdr:row>88</xdr:row>
      <xdr:rowOff>0</xdr:rowOff>
    </xdr:from>
    <xdr:to>
      <xdr:col>51</xdr:col>
      <xdr:colOff>0</xdr:colOff>
      <xdr:row>89</xdr:row>
      <xdr:rowOff>0</xdr:rowOff>
    </xdr:to>
    <xdr:pic>
      <xdr:nvPicPr>
        <xdr:cNvPr id="138" name="Image 137">
          <a:extLst>
            <a:ext uri="{FF2B5EF4-FFF2-40B4-BE49-F238E27FC236}">
              <a16:creationId xmlns:a16="http://schemas.microsoft.com/office/drawing/2014/main" id="{00000000-0008-0000-0000-0000DB000000}"/>
            </a:ext>
          </a:extLst>
        </xdr:cNvPr>
        <xdr:cNvPicPr preferRelativeResize="0">
          <a:picLocks/>
        </xdr:cNvPicPr>
      </xdr:nvPicPr>
      <xdr:blipFill>
        <a:blip xmlns:r="http://schemas.openxmlformats.org/officeDocument/2006/relationships" r:embed="rId135" cstate="print">
          <a:extLst>
            <a:ext uri="{28A0092B-C50C-407E-A947-70E740481C1C}">
              <a14:useLocalDpi xmlns:a14="http://schemas.microsoft.com/office/drawing/2010/main" val="0"/>
            </a:ext>
          </a:extLst>
        </a:blip>
        <a:stretch>
          <a:fillRect/>
        </a:stretch>
      </xdr:blipFill>
      <xdr:spPr>
        <a:xfrm>
          <a:off x="89020650" y="159953325"/>
          <a:ext cx="2047875" cy="1143000"/>
        </a:xfrm>
        <a:prstGeom prst="rect">
          <a:avLst/>
        </a:prstGeom>
      </xdr:spPr>
    </xdr:pic>
    <xdr:clientData/>
  </xdr:twoCellAnchor>
  <xdr:twoCellAnchor editAs="oneCell">
    <xdr:from>
      <xdr:col>49</xdr:col>
      <xdr:colOff>0</xdr:colOff>
      <xdr:row>95</xdr:row>
      <xdr:rowOff>0</xdr:rowOff>
    </xdr:from>
    <xdr:to>
      <xdr:col>50</xdr:col>
      <xdr:colOff>0</xdr:colOff>
      <xdr:row>96</xdr:row>
      <xdr:rowOff>0</xdr:rowOff>
    </xdr:to>
    <xdr:pic>
      <xdr:nvPicPr>
        <xdr:cNvPr id="139" name="Image 138">
          <a:extLst>
            <a:ext uri="{FF2B5EF4-FFF2-40B4-BE49-F238E27FC236}">
              <a16:creationId xmlns:a16="http://schemas.microsoft.com/office/drawing/2014/main" id="{00000000-0008-0000-0000-0000DC000000}"/>
            </a:ext>
          </a:extLst>
        </xdr:cNvPr>
        <xdr:cNvPicPr preferRelativeResize="0">
          <a:picLocks/>
        </xdr:cNvPicPr>
      </xdr:nvPicPr>
      <xdr:blipFill>
        <a:blip xmlns:r="http://schemas.openxmlformats.org/officeDocument/2006/relationships" r:embed="rId136" cstate="print">
          <a:extLst>
            <a:ext uri="{28A0092B-C50C-407E-A947-70E740481C1C}">
              <a14:useLocalDpi xmlns:a14="http://schemas.microsoft.com/office/drawing/2010/main" val="0"/>
            </a:ext>
          </a:extLst>
        </a:blip>
        <a:stretch>
          <a:fillRect/>
        </a:stretch>
      </xdr:blipFill>
      <xdr:spPr>
        <a:xfrm>
          <a:off x="86972775" y="161096325"/>
          <a:ext cx="2047875" cy="1524000"/>
        </a:xfrm>
        <a:prstGeom prst="rect">
          <a:avLst/>
        </a:prstGeom>
      </xdr:spPr>
    </xdr:pic>
    <xdr:clientData/>
  </xdr:twoCellAnchor>
  <xdr:twoCellAnchor editAs="oneCell">
    <xdr:from>
      <xdr:col>50</xdr:col>
      <xdr:colOff>0</xdr:colOff>
      <xdr:row>95</xdr:row>
      <xdr:rowOff>0</xdr:rowOff>
    </xdr:from>
    <xdr:to>
      <xdr:col>51</xdr:col>
      <xdr:colOff>0</xdr:colOff>
      <xdr:row>96</xdr:row>
      <xdr:rowOff>0</xdr:rowOff>
    </xdr:to>
    <xdr:pic>
      <xdr:nvPicPr>
        <xdr:cNvPr id="140" name="Image 139">
          <a:extLst>
            <a:ext uri="{FF2B5EF4-FFF2-40B4-BE49-F238E27FC236}">
              <a16:creationId xmlns:a16="http://schemas.microsoft.com/office/drawing/2014/main" id="{00000000-0008-0000-0000-0000DD000000}"/>
            </a:ext>
          </a:extLst>
        </xdr:cNvPr>
        <xdr:cNvPicPr preferRelativeResize="0">
          <a:picLocks/>
        </xdr:cNvPicPr>
      </xdr:nvPicPr>
      <xdr:blipFill>
        <a:blip xmlns:r="http://schemas.openxmlformats.org/officeDocument/2006/relationships" r:embed="rId137" cstate="print">
          <a:extLst>
            <a:ext uri="{28A0092B-C50C-407E-A947-70E740481C1C}">
              <a14:useLocalDpi xmlns:a14="http://schemas.microsoft.com/office/drawing/2010/main" val="0"/>
            </a:ext>
          </a:extLst>
        </a:blip>
        <a:stretch>
          <a:fillRect/>
        </a:stretch>
      </xdr:blipFill>
      <xdr:spPr>
        <a:xfrm>
          <a:off x="89020650" y="161096325"/>
          <a:ext cx="2047875" cy="1524000"/>
        </a:xfrm>
        <a:prstGeom prst="rect">
          <a:avLst/>
        </a:prstGeom>
      </xdr:spPr>
    </xdr:pic>
    <xdr:clientData/>
  </xdr:twoCellAnchor>
  <xdr:twoCellAnchor editAs="oneCell">
    <xdr:from>
      <xdr:col>52</xdr:col>
      <xdr:colOff>0</xdr:colOff>
      <xdr:row>95</xdr:row>
      <xdr:rowOff>0</xdr:rowOff>
    </xdr:from>
    <xdr:to>
      <xdr:col>53</xdr:col>
      <xdr:colOff>0</xdr:colOff>
      <xdr:row>96</xdr:row>
      <xdr:rowOff>0</xdr:rowOff>
    </xdr:to>
    <xdr:pic>
      <xdr:nvPicPr>
        <xdr:cNvPr id="141" name="Image 140">
          <a:extLst>
            <a:ext uri="{FF2B5EF4-FFF2-40B4-BE49-F238E27FC236}">
              <a16:creationId xmlns:a16="http://schemas.microsoft.com/office/drawing/2014/main" id="{00000000-0008-0000-0000-0000DE000000}"/>
            </a:ext>
          </a:extLst>
        </xdr:cNvPr>
        <xdr:cNvPicPr preferRelativeResize="0">
          <a:picLocks/>
        </xdr:cNvPicPr>
      </xdr:nvPicPr>
      <xdr:blipFill>
        <a:blip xmlns:r="http://schemas.openxmlformats.org/officeDocument/2006/relationships" r:embed="rId138" cstate="print">
          <a:extLst>
            <a:ext uri="{28A0092B-C50C-407E-A947-70E740481C1C}">
              <a14:useLocalDpi xmlns:a14="http://schemas.microsoft.com/office/drawing/2010/main" val="0"/>
            </a:ext>
          </a:extLst>
        </a:blip>
        <a:stretch>
          <a:fillRect/>
        </a:stretch>
      </xdr:blipFill>
      <xdr:spPr>
        <a:xfrm>
          <a:off x="93116400" y="161096325"/>
          <a:ext cx="2047875" cy="1524000"/>
        </a:xfrm>
        <a:prstGeom prst="rect">
          <a:avLst/>
        </a:prstGeom>
      </xdr:spPr>
    </xdr:pic>
    <xdr:clientData/>
  </xdr:twoCellAnchor>
  <xdr:twoCellAnchor editAs="oneCell">
    <xdr:from>
      <xdr:col>51</xdr:col>
      <xdr:colOff>0</xdr:colOff>
      <xdr:row>95</xdr:row>
      <xdr:rowOff>0</xdr:rowOff>
    </xdr:from>
    <xdr:to>
      <xdr:col>52</xdr:col>
      <xdr:colOff>0</xdr:colOff>
      <xdr:row>96</xdr:row>
      <xdr:rowOff>0</xdr:rowOff>
    </xdr:to>
    <xdr:pic>
      <xdr:nvPicPr>
        <xdr:cNvPr id="142" name="Image 141">
          <a:extLst>
            <a:ext uri="{FF2B5EF4-FFF2-40B4-BE49-F238E27FC236}">
              <a16:creationId xmlns:a16="http://schemas.microsoft.com/office/drawing/2014/main" id="{00000000-0008-0000-0000-0000DF000000}"/>
            </a:ext>
          </a:extLst>
        </xdr:cNvPr>
        <xdr:cNvPicPr preferRelativeResize="0">
          <a:picLocks/>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a:xfrm>
          <a:off x="91068525" y="161096325"/>
          <a:ext cx="2047875" cy="1524000"/>
        </a:xfrm>
        <a:prstGeom prst="rect">
          <a:avLst/>
        </a:prstGeom>
      </xdr:spPr>
    </xdr:pic>
    <xdr:clientData/>
  </xdr:twoCellAnchor>
  <xdr:twoCellAnchor editAs="oneCell">
    <xdr:from>
      <xdr:col>49</xdr:col>
      <xdr:colOff>0</xdr:colOff>
      <xdr:row>96</xdr:row>
      <xdr:rowOff>0</xdr:rowOff>
    </xdr:from>
    <xdr:to>
      <xdr:col>50</xdr:col>
      <xdr:colOff>0</xdr:colOff>
      <xdr:row>97</xdr:row>
      <xdr:rowOff>0</xdr:rowOff>
    </xdr:to>
    <xdr:pic>
      <xdr:nvPicPr>
        <xdr:cNvPr id="143" name="Image 142">
          <a:extLst>
            <a:ext uri="{FF2B5EF4-FFF2-40B4-BE49-F238E27FC236}">
              <a16:creationId xmlns:a16="http://schemas.microsoft.com/office/drawing/2014/main" id="{00000000-0008-0000-0000-0000E0000000}"/>
            </a:ext>
          </a:extLst>
        </xdr:cNvPr>
        <xdr:cNvPicPr preferRelativeResize="0">
          <a:picLocks/>
        </xdr:cNvPicPr>
      </xdr:nvPicPr>
      <xdr:blipFill>
        <a:blip xmlns:r="http://schemas.openxmlformats.org/officeDocument/2006/relationships" r:embed="rId140" cstate="print">
          <a:extLst>
            <a:ext uri="{28A0092B-C50C-407E-A947-70E740481C1C}">
              <a14:useLocalDpi xmlns:a14="http://schemas.microsoft.com/office/drawing/2010/main" val="0"/>
            </a:ext>
          </a:extLst>
        </a:blip>
        <a:stretch>
          <a:fillRect/>
        </a:stretch>
      </xdr:blipFill>
      <xdr:spPr>
        <a:xfrm>
          <a:off x="86972775" y="162620325"/>
          <a:ext cx="2047875" cy="1524000"/>
        </a:xfrm>
        <a:prstGeom prst="rect">
          <a:avLst/>
        </a:prstGeom>
      </xdr:spPr>
    </xdr:pic>
    <xdr:clientData/>
  </xdr:twoCellAnchor>
  <xdr:twoCellAnchor editAs="oneCell">
    <xdr:from>
      <xdr:col>50</xdr:col>
      <xdr:colOff>0</xdr:colOff>
      <xdr:row>96</xdr:row>
      <xdr:rowOff>0</xdr:rowOff>
    </xdr:from>
    <xdr:to>
      <xdr:col>51</xdr:col>
      <xdr:colOff>0</xdr:colOff>
      <xdr:row>97</xdr:row>
      <xdr:rowOff>0</xdr:rowOff>
    </xdr:to>
    <xdr:pic>
      <xdr:nvPicPr>
        <xdr:cNvPr id="144" name="Image 143">
          <a:extLst>
            <a:ext uri="{FF2B5EF4-FFF2-40B4-BE49-F238E27FC236}">
              <a16:creationId xmlns:a16="http://schemas.microsoft.com/office/drawing/2014/main" id="{00000000-0008-0000-0000-0000E1000000}"/>
            </a:ext>
          </a:extLst>
        </xdr:cNvPr>
        <xdr:cNvPicPr preferRelativeResize="0">
          <a:picLocks/>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a:xfrm>
          <a:off x="89020650" y="162620325"/>
          <a:ext cx="2047875" cy="1524000"/>
        </a:xfrm>
        <a:prstGeom prst="rect">
          <a:avLst/>
        </a:prstGeom>
      </xdr:spPr>
    </xdr:pic>
    <xdr:clientData/>
  </xdr:twoCellAnchor>
  <xdr:twoCellAnchor editAs="oneCell">
    <xdr:from>
      <xdr:col>52</xdr:col>
      <xdr:colOff>0</xdr:colOff>
      <xdr:row>96</xdr:row>
      <xdr:rowOff>0</xdr:rowOff>
    </xdr:from>
    <xdr:to>
      <xdr:col>53</xdr:col>
      <xdr:colOff>0</xdr:colOff>
      <xdr:row>97</xdr:row>
      <xdr:rowOff>0</xdr:rowOff>
    </xdr:to>
    <xdr:pic>
      <xdr:nvPicPr>
        <xdr:cNvPr id="145" name="Image 144">
          <a:extLst>
            <a:ext uri="{FF2B5EF4-FFF2-40B4-BE49-F238E27FC236}">
              <a16:creationId xmlns:a16="http://schemas.microsoft.com/office/drawing/2014/main" id="{00000000-0008-0000-0000-0000E2000000}"/>
            </a:ext>
          </a:extLst>
        </xdr:cNvPr>
        <xdr:cNvPicPr preferRelativeResize="0">
          <a:picLocks/>
        </xdr:cNvPicPr>
      </xdr:nvPicPr>
      <xdr:blipFill>
        <a:blip xmlns:r="http://schemas.openxmlformats.org/officeDocument/2006/relationships" r:embed="rId142" cstate="print">
          <a:extLst>
            <a:ext uri="{28A0092B-C50C-407E-A947-70E740481C1C}">
              <a14:useLocalDpi xmlns:a14="http://schemas.microsoft.com/office/drawing/2010/main" val="0"/>
            </a:ext>
          </a:extLst>
        </a:blip>
        <a:stretch>
          <a:fillRect/>
        </a:stretch>
      </xdr:blipFill>
      <xdr:spPr>
        <a:xfrm>
          <a:off x="93116400" y="162620325"/>
          <a:ext cx="2047875" cy="1524000"/>
        </a:xfrm>
        <a:prstGeom prst="rect">
          <a:avLst/>
        </a:prstGeom>
      </xdr:spPr>
    </xdr:pic>
    <xdr:clientData/>
  </xdr:twoCellAnchor>
  <xdr:twoCellAnchor editAs="oneCell">
    <xdr:from>
      <xdr:col>51</xdr:col>
      <xdr:colOff>0</xdr:colOff>
      <xdr:row>96</xdr:row>
      <xdr:rowOff>0</xdr:rowOff>
    </xdr:from>
    <xdr:to>
      <xdr:col>52</xdr:col>
      <xdr:colOff>0</xdr:colOff>
      <xdr:row>97</xdr:row>
      <xdr:rowOff>0</xdr:rowOff>
    </xdr:to>
    <xdr:pic>
      <xdr:nvPicPr>
        <xdr:cNvPr id="146" name="Image 145">
          <a:extLst>
            <a:ext uri="{FF2B5EF4-FFF2-40B4-BE49-F238E27FC236}">
              <a16:creationId xmlns:a16="http://schemas.microsoft.com/office/drawing/2014/main" id="{00000000-0008-0000-0000-0000E3000000}"/>
            </a:ext>
          </a:extLst>
        </xdr:cNvPr>
        <xdr:cNvPicPr preferRelativeResize="0">
          <a:picLocks/>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91068525" y="162620325"/>
          <a:ext cx="2047875" cy="1524000"/>
        </a:xfrm>
        <a:prstGeom prst="rect">
          <a:avLst/>
        </a:prstGeom>
      </xdr:spPr>
    </xdr:pic>
    <xdr:clientData/>
  </xdr:twoCellAnchor>
  <xdr:twoCellAnchor editAs="oneCell">
    <xdr:from>
      <xdr:col>49</xdr:col>
      <xdr:colOff>0</xdr:colOff>
      <xdr:row>97</xdr:row>
      <xdr:rowOff>0</xdr:rowOff>
    </xdr:from>
    <xdr:to>
      <xdr:col>50</xdr:col>
      <xdr:colOff>0</xdr:colOff>
      <xdr:row>98</xdr:row>
      <xdr:rowOff>0</xdr:rowOff>
    </xdr:to>
    <xdr:pic>
      <xdr:nvPicPr>
        <xdr:cNvPr id="147" name="Image 146">
          <a:extLst>
            <a:ext uri="{FF2B5EF4-FFF2-40B4-BE49-F238E27FC236}">
              <a16:creationId xmlns:a16="http://schemas.microsoft.com/office/drawing/2014/main" id="{00000000-0008-0000-0000-0000E4000000}"/>
            </a:ext>
          </a:extLst>
        </xdr:cNvPr>
        <xdr:cNvPicPr preferRelativeResize="0">
          <a:picLocks/>
        </xdr:cNvPicPr>
      </xdr:nvPicPr>
      <xdr:blipFill>
        <a:blip xmlns:r="http://schemas.openxmlformats.org/officeDocument/2006/relationships" r:embed="rId144" cstate="print">
          <a:extLst>
            <a:ext uri="{28A0092B-C50C-407E-A947-70E740481C1C}">
              <a14:useLocalDpi xmlns:a14="http://schemas.microsoft.com/office/drawing/2010/main" val="0"/>
            </a:ext>
          </a:extLst>
        </a:blip>
        <a:stretch>
          <a:fillRect/>
        </a:stretch>
      </xdr:blipFill>
      <xdr:spPr>
        <a:xfrm>
          <a:off x="86972775" y="164144325"/>
          <a:ext cx="2047875" cy="1143000"/>
        </a:xfrm>
        <a:prstGeom prst="rect">
          <a:avLst/>
        </a:prstGeom>
      </xdr:spPr>
    </xdr:pic>
    <xdr:clientData/>
  </xdr:twoCellAnchor>
  <xdr:twoCellAnchor editAs="oneCell">
    <xdr:from>
      <xdr:col>50</xdr:col>
      <xdr:colOff>0</xdr:colOff>
      <xdr:row>97</xdr:row>
      <xdr:rowOff>0</xdr:rowOff>
    </xdr:from>
    <xdr:to>
      <xdr:col>51</xdr:col>
      <xdr:colOff>0</xdr:colOff>
      <xdr:row>98</xdr:row>
      <xdr:rowOff>0</xdr:rowOff>
    </xdr:to>
    <xdr:pic>
      <xdr:nvPicPr>
        <xdr:cNvPr id="148" name="Image 147">
          <a:extLst>
            <a:ext uri="{FF2B5EF4-FFF2-40B4-BE49-F238E27FC236}">
              <a16:creationId xmlns:a16="http://schemas.microsoft.com/office/drawing/2014/main" id="{00000000-0008-0000-0000-0000E5000000}"/>
            </a:ext>
          </a:extLst>
        </xdr:cNvPr>
        <xdr:cNvPicPr preferRelativeResize="0">
          <a:picLocks/>
        </xdr:cNvPicPr>
      </xdr:nvPicPr>
      <xdr:blipFill>
        <a:blip xmlns:r="http://schemas.openxmlformats.org/officeDocument/2006/relationships" r:embed="rId145" cstate="print">
          <a:extLst>
            <a:ext uri="{28A0092B-C50C-407E-A947-70E740481C1C}">
              <a14:useLocalDpi xmlns:a14="http://schemas.microsoft.com/office/drawing/2010/main" val="0"/>
            </a:ext>
          </a:extLst>
        </a:blip>
        <a:stretch>
          <a:fillRect/>
        </a:stretch>
      </xdr:blipFill>
      <xdr:spPr>
        <a:xfrm>
          <a:off x="89020650" y="164144325"/>
          <a:ext cx="2047875" cy="1143000"/>
        </a:xfrm>
        <a:prstGeom prst="rect">
          <a:avLst/>
        </a:prstGeom>
      </xdr:spPr>
    </xdr:pic>
    <xdr:clientData/>
  </xdr:twoCellAnchor>
  <xdr:twoCellAnchor editAs="oneCell">
    <xdr:from>
      <xdr:col>52</xdr:col>
      <xdr:colOff>0</xdr:colOff>
      <xdr:row>97</xdr:row>
      <xdr:rowOff>0</xdr:rowOff>
    </xdr:from>
    <xdr:to>
      <xdr:col>53</xdr:col>
      <xdr:colOff>0</xdr:colOff>
      <xdr:row>98</xdr:row>
      <xdr:rowOff>0</xdr:rowOff>
    </xdr:to>
    <xdr:pic>
      <xdr:nvPicPr>
        <xdr:cNvPr id="149" name="Image 148">
          <a:extLst>
            <a:ext uri="{FF2B5EF4-FFF2-40B4-BE49-F238E27FC236}">
              <a16:creationId xmlns:a16="http://schemas.microsoft.com/office/drawing/2014/main" id="{00000000-0008-0000-0000-0000E6000000}"/>
            </a:ext>
          </a:extLst>
        </xdr:cNvPr>
        <xdr:cNvPicPr preferRelativeResize="0">
          <a:picLocks/>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a:xfrm>
          <a:off x="93116400" y="164144325"/>
          <a:ext cx="2047875" cy="1143000"/>
        </a:xfrm>
        <a:prstGeom prst="rect">
          <a:avLst/>
        </a:prstGeom>
      </xdr:spPr>
    </xdr:pic>
    <xdr:clientData/>
  </xdr:twoCellAnchor>
  <xdr:twoCellAnchor editAs="oneCell">
    <xdr:from>
      <xdr:col>51</xdr:col>
      <xdr:colOff>0</xdr:colOff>
      <xdr:row>97</xdr:row>
      <xdr:rowOff>0</xdr:rowOff>
    </xdr:from>
    <xdr:to>
      <xdr:col>52</xdr:col>
      <xdr:colOff>0</xdr:colOff>
      <xdr:row>98</xdr:row>
      <xdr:rowOff>0</xdr:rowOff>
    </xdr:to>
    <xdr:pic>
      <xdr:nvPicPr>
        <xdr:cNvPr id="150" name="Image 149">
          <a:extLst>
            <a:ext uri="{FF2B5EF4-FFF2-40B4-BE49-F238E27FC236}">
              <a16:creationId xmlns:a16="http://schemas.microsoft.com/office/drawing/2014/main" id="{00000000-0008-0000-0000-0000E7000000}"/>
            </a:ext>
          </a:extLst>
        </xdr:cNvPr>
        <xdr:cNvPicPr preferRelativeResize="0">
          <a:picLocks/>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a:xfrm>
          <a:off x="91068525" y="164144325"/>
          <a:ext cx="2047875" cy="1143000"/>
        </a:xfrm>
        <a:prstGeom prst="rect">
          <a:avLst/>
        </a:prstGeom>
      </xdr:spPr>
    </xdr:pic>
    <xdr:clientData/>
  </xdr:twoCellAnchor>
  <xdr:twoCellAnchor editAs="oneCell">
    <xdr:from>
      <xdr:col>49</xdr:col>
      <xdr:colOff>0</xdr:colOff>
      <xdr:row>181</xdr:row>
      <xdr:rowOff>0</xdr:rowOff>
    </xdr:from>
    <xdr:to>
      <xdr:col>50</xdr:col>
      <xdr:colOff>0</xdr:colOff>
      <xdr:row>182</xdr:row>
      <xdr:rowOff>0</xdr:rowOff>
    </xdr:to>
    <xdr:pic>
      <xdr:nvPicPr>
        <xdr:cNvPr id="151" name="Image 150">
          <a:extLst>
            <a:ext uri="{FF2B5EF4-FFF2-40B4-BE49-F238E27FC236}">
              <a16:creationId xmlns:a16="http://schemas.microsoft.com/office/drawing/2014/main" id="{00000000-0008-0000-0000-0000E8000000}"/>
            </a:ext>
          </a:extLst>
        </xdr:cNvPr>
        <xdr:cNvPicPr preferRelativeResize="0">
          <a:picLocks/>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86972775" y="370332000"/>
          <a:ext cx="2047875" cy="1905000"/>
        </a:xfrm>
        <a:prstGeom prst="rect">
          <a:avLst/>
        </a:prstGeom>
      </xdr:spPr>
    </xdr:pic>
    <xdr:clientData/>
  </xdr:twoCellAnchor>
  <xdr:twoCellAnchor editAs="oneCell">
    <xdr:from>
      <xdr:col>51</xdr:col>
      <xdr:colOff>0</xdr:colOff>
      <xdr:row>181</xdr:row>
      <xdr:rowOff>0</xdr:rowOff>
    </xdr:from>
    <xdr:to>
      <xdr:col>52</xdr:col>
      <xdr:colOff>0</xdr:colOff>
      <xdr:row>182</xdr:row>
      <xdr:rowOff>0</xdr:rowOff>
    </xdr:to>
    <xdr:pic>
      <xdr:nvPicPr>
        <xdr:cNvPr id="152" name="Image 151">
          <a:extLst>
            <a:ext uri="{FF2B5EF4-FFF2-40B4-BE49-F238E27FC236}">
              <a16:creationId xmlns:a16="http://schemas.microsoft.com/office/drawing/2014/main" id="{00000000-0008-0000-0000-0000E9000000}"/>
            </a:ext>
          </a:extLst>
        </xdr:cNvPr>
        <xdr:cNvPicPr preferRelativeResize="0">
          <a:picLocks/>
        </xdr:cNvPicPr>
      </xdr:nvPicPr>
      <xdr:blipFill>
        <a:blip xmlns:r="http://schemas.openxmlformats.org/officeDocument/2006/relationships" r:embed="rId149" cstate="print">
          <a:extLst>
            <a:ext uri="{28A0092B-C50C-407E-A947-70E740481C1C}">
              <a14:useLocalDpi xmlns:a14="http://schemas.microsoft.com/office/drawing/2010/main" val="0"/>
            </a:ext>
          </a:extLst>
        </a:blip>
        <a:stretch>
          <a:fillRect/>
        </a:stretch>
      </xdr:blipFill>
      <xdr:spPr>
        <a:xfrm>
          <a:off x="91068525" y="370332000"/>
          <a:ext cx="2047875" cy="1905000"/>
        </a:xfrm>
        <a:prstGeom prst="rect">
          <a:avLst/>
        </a:prstGeom>
      </xdr:spPr>
    </xdr:pic>
    <xdr:clientData/>
  </xdr:twoCellAnchor>
  <xdr:twoCellAnchor editAs="oneCell">
    <xdr:from>
      <xdr:col>50</xdr:col>
      <xdr:colOff>0</xdr:colOff>
      <xdr:row>181</xdr:row>
      <xdr:rowOff>0</xdr:rowOff>
    </xdr:from>
    <xdr:to>
      <xdr:col>51</xdr:col>
      <xdr:colOff>0</xdr:colOff>
      <xdr:row>182</xdr:row>
      <xdr:rowOff>0</xdr:rowOff>
    </xdr:to>
    <xdr:pic>
      <xdr:nvPicPr>
        <xdr:cNvPr id="153" name="Image 152">
          <a:extLst>
            <a:ext uri="{FF2B5EF4-FFF2-40B4-BE49-F238E27FC236}">
              <a16:creationId xmlns:a16="http://schemas.microsoft.com/office/drawing/2014/main" id="{00000000-0008-0000-0000-0000EA000000}"/>
            </a:ext>
          </a:extLst>
        </xdr:cNvPr>
        <xdr:cNvPicPr preferRelativeResize="0">
          <a:picLocks/>
        </xdr:cNvPicPr>
      </xdr:nvPicPr>
      <xdr:blipFill>
        <a:blip xmlns:r="http://schemas.openxmlformats.org/officeDocument/2006/relationships" r:embed="rId150" cstate="print">
          <a:extLst>
            <a:ext uri="{28A0092B-C50C-407E-A947-70E740481C1C}">
              <a14:useLocalDpi xmlns:a14="http://schemas.microsoft.com/office/drawing/2010/main" val="0"/>
            </a:ext>
          </a:extLst>
        </a:blip>
        <a:stretch>
          <a:fillRect/>
        </a:stretch>
      </xdr:blipFill>
      <xdr:spPr>
        <a:xfrm>
          <a:off x="89020650" y="370332000"/>
          <a:ext cx="2047875" cy="1905000"/>
        </a:xfrm>
        <a:prstGeom prst="rect">
          <a:avLst/>
        </a:prstGeom>
      </xdr:spPr>
    </xdr:pic>
    <xdr:clientData/>
  </xdr:twoCellAnchor>
  <xdr:twoCellAnchor editAs="oneCell">
    <xdr:from>
      <xdr:col>50</xdr:col>
      <xdr:colOff>1</xdr:colOff>
      <xdr:row>38</xdr:row>
      <xdr:rowOff>0</xdr:rowOff>
    </xdr:from>
    <xdr:to>
      <xdr:col>51</xdr:col>
      <xdr:colOff>1</xdr:colOff>
      <xdr:row>39</xdr:row>
      <xdr:rowOff>0</xdr:rowOff>
    </xdr:to>
    <xdr:pic>
      <xdr:nvPicPr>
        <xdr:cNvPr id="154" name="Image 153">
          <a:extLst>
            <a:ext uri="{FF2B5EF4-FFF2-40B4-BE49-F238E27FC236}">
              <a16:creationId xmlns:a16="http://schemas.microsoft.com/office/drawing/2014/main" id="{00000000-0008-0000-0000-0000ED000000}"/>
            </a:ext>
          </a:extLst>
        </xdr:cNvPr>
        <xdr:cNvPicPr preferRelativeResize="0">
          <a:picLocks/>
        </xdr:cNvPicPr>
      </xdr:nvPicPr>
      <xdr:blipFill>
        <a:blip xmlns:r="http://schemas.openxmlformats.org/officeDocument/2006/relationships" r:embed="rId151"/>
        <a:stretch>
          <a:fillRect/>
        </a:stretch>
      </xdr:blipFill>
      <xdr:spPr>
        <a:xfrm>
          <a:off x="89020651" y="51015900"/>
          <a:ext cx="2047875" cy="809625"/>
        </a:xfrm>
        <a:prstGeom prst="rect">
          <a:avLst/>
        </a:prstGeom>
      </xdr:spPr>
    </xdr:pic>
    <xdr:clientData/>
  </xdr:twoCellAnchor>
  <xdr:twoCellAnchor editAs="oneCell">
    <xdr:from>
      <xdr:col>51</xdr:col>
      <xdr:colOff>0</xdr:colOff>
      <xdr:row>39</xdr:row>
      <xdr:rowOff>0</xdr:rowOff>
    </xdr:from>
    <xdr:to>
      <xdr:col>52</xdr:col>
      <xdr:colOff>0</xdr:colOff>
      <xdr:row>40</xdr:row>
      <xdr:rowOff>0</xdr:rowOff>
    </xdr:to>
    <xdr:pic>
      <xdr:nvPicPr>
        <xdr:cNvPr id="155" name="Image 154">
          <a:extLst>
            <a:ext uri="{FF2B5EF4-FFF2-40B4-BE49-F238E27FC236}">
              <a16:creationId xmlns:a16="http://schemas.microsoft.com/office/drawing/2014/main" id="{00000000-0008-0000-0000-0000EE000000}"/>
            </a:ext>
          </a:extLst>
        </xdr:cNvPr>
        <xdr:cNvPicPr preferRelativeResize="0">
          <a:picLocks/>
        </xdr:cNvPicPr>
      </xdr:nvPicPr>
      <xdr:blipFill>
        <a:blip xmlns:r="http://schemas.openxmlformats.org/officeDocument/2006/relationships" r:embed="rId152"/>
        <a:stretch>
          <a:fillRect/>
        </a:stretch>
      </xdr:blipFill>
      <xdr:spPr>
        <a:xfrm>
          <a:off x="91068525" y="48348900"/>
          <a:ext cx="2047875" cy="2667000"/>
        </a:xfrm>
        <a:prstGeom prst="rect">
          <a:avLst/>
        </a:prstGeom>
      </xdr:spPr>
    </xdr:pic>
    <xdr:clientData/>
  </xdr:twoCellAnchor>
  <xdr:twoCellAnchor editAs="oneCell">
    <xdr:from>
      <xdr:col>50</xdr:col>
      <xdr:colOff>0</xdr:colOff>
      <xdr:row>64</xdr:row>
      <xdr:rowOff>0</xdr:rowOff>
    </xdr:from>
    <xdr:to>
      <xdr:col>51</xdr:col>
      <xdr:colOff>0</xdr:colOff>
      <xdr:row>65</xdr:row>
      <xdr:rowOff>0</xdr:rowOff>
    </xdr:to>
    <xdr:pic>
      <xdr:nvPicPr>
        <xdr:cNvPr id="156" name="Image 155">
          <a:extLst>
            <a:ext uri="{FF2B5EF4-FFF2-40B4-BE49-F238E27FC236}">
              <a16:creationId xmlns:a16="http://schemas.microsoft.com/office/drawing/2014/main" id="{00000000-0008-0000-0000-0000F7000000}"/>
            </a:ext>
          </a:extLst>
        </xdr:cNvPr>
        <xdr:cNvPicPr preferRelativeResize="0">
          <a:picLocks/>
        </xdr:cNvPicPr>
      </xdr:nvPicPr>
      <xdr:blipFill rotWithShape="1">
        <a:blip xmlns:r="http://schemas.openxmlformats.org/officeDocument/2006/relationships" r:embed="rId153" cstate="email">
          <a:extLst>
            <a:ext uri="{28A0092B-C50C-407E-A947-70E740481C1C}">
              <a14:useLocalDpi xmlns:a14="http://schemas.microsoft.com/office/drawing/2010/main" val="0"/>
            </a:ext>
          </a:extLst>
        </a:blip>
        <a:srcRect r="2811"/>
        <a:stretch/>
      </xdr:blipFill>
      <xdr:spPr bwMode="auto">
        <a:xfrm>
          <a:off x="89020650" y="12125325"/>
          <a:ext cx="2047875" cy="1524000"/>
        </a:xfrm>
        <a:prstGeom prst="rect">
          <a:avLst/>
        </a:prstGeom>
        <a:noFill/>
        <a:ln w="38100" cmpd="thickThin">
          <a:solidFill>
            <a:schemeClr val="tx1"/>
          </a:solidFill>
        </a:ln>
      </xdr:spPr>
    </xdr:pic>
    <xdr:clientData/>
  </xdr:twoCellAnchor>
  <xdr:twoCellAnchor editAs="oneCell">
    <xdr:from>
      <xdr:col>50</xdr:col>
      <xdr:colOff>0</xdr:colOff>
      <xdr:row>254</xdr:row>
      <xdr:rowOff>0</xdr:rowOff>
    </xdr:from>
    <xdr:to>
      <xdr:col>51</xdr:col>
      <xdr:colOff>0</xdr:colOff>
      <xdr:row>255</xdr:row>
      <xdr:rowOff>0</xdr:rowOff>
    </xdr:to>
    <xdr:pic>
      <xdr:nvPicPr>
        <xdr:cNvPr id="157" name="Image 156">
          <a:extLst>
            <a:ext uri="{FF2B5EF4-FFF2-40B4-BE49-F238E27FC236}">
              <a16:creationId xmlns:a16="http://schemas.microsoft.com/office/drawing/2014/main" id="{00000000-0008-0000-0000-0000F8000000}"/>
            </a:ext>
          </a:extLst>
        </xdr:cNvPr>
        <xdr:cNvPicPr preferRelativeResize="0">
          <a:picLocks/>
        </xdr:cNvPicPr>
      </xdr:nvPicPr>
      <xdr:blipFill>
        <a:blip xmlns:r="http://schemas.openxmlformats.org/officeDocument/2006/relationships" r:embed="rId154" cstate="email">
          <a:extLst>
            <a:ext uri="{28A0092B-C50C-407E-A947-70E740481C1C}">
              <a14:useLocalDpi xmlns:a14="http://schemas.microsoft.com/office/drawing/2010/main" val="0"/>
            </a:ext>
          </a:extLst>
        </a:blip>
        <a:stretch>
          <a:fillRect/>
        </a:stretch>
      </xdr:blipFill>
      <xdr:spPr>
        <a:xfrm>
          <a:off x="89020650" y="16402050"/>
          <a:ext cx="2047875" cy="809625"/>
        </a:xfrm>
        <a:prstGeom prst="rect">
          <a:avLst/>
        </a:prstGeom>
      </xdr:spPr>
    </xdr:pic>
    <xdr:clientData/>
  </xdr:twoCellAnchor>
  <xdr:twoCellAnchor editAs="oneCell">
    <xdr:from>
      <xdr:col>48</xdr:col>
      <xdr:colOff>3486149</xdr:colOff>
      <xdr:row>254</xdr:row>
      <xdr:rowOff>0</xdr:rowOff>
    </xdr:from>
    <xdr:to>
      <xdr:col>50</xdr:col>
      <xdr:colOff>0</xdr:colOff>
      <xdr:row>255</xdr:row>
      <xdr:rowOff>0</xdr:rowOff>
    </xdr:to>
    <xdr:pic>
      <xdr:nvPicPr>
        <xdr:cNvPr id="158" name="Image 157">
          <a:extLst>
            <a:ext uri="{FF2B5EF4-FFF2-40B4-BE49-F238E27FC236}">
              <a16:creationId xmlns:a16="http://schemas.microsoft.com/office/drawing/2014/main" id="{00000000-0008-0000-0000-0000F9000000}"/>
            </a:ext>
          </a:extLst>
        </xdr:cNvPr>
        <xdr:cNvPicPr preferRelativeResize="0">
          <a:picLocks/>
        </xdr:cNvPicPr>
      </xdr:nvPicPr>
      <xdr:blipFill>
        <a:blip xmlns:r="http://schemas.openxmlformats.org/officeDocument/2006/relationships" r:embed="rId155"/>
        <a:stretch>
          <a:fillRect/>
        </a:stretch>
      </xdr:blipFill>
      <xdr:spPr>
        <a:xfrm>
          <a:off x="86972774" y="53968650"/>
          <a:ext cx="2047876" cy="2533650"/>
        </a:xfrm>
        <a:prstGeom prst="rect">
          <a:avLst/>
        </a:prstGeom>
      </xdr:spPr>
    </xdr:pic>
    <xdr:clientData/>
  </xdr:twoCellAnchor>
  <xdr:twoCellAnchor editAs="oneCell">
    <xdr:from>
      <xdr:col>49</xdr:col>
      <xdr:colOff>0</xdr:colOff>
      <xdr:row>234</xdr:row>
      <xdr:rowOff>0</xdr:rowOff>
    </xdr:from>
    <xdr:to>
      <xdr:col>50</xdr:col>
      <xdr:colOff>0</xdr:colOff>
      <xdr:row>235</xdr:row>
      <xdr:rowOff>0</xdr:rowOff>
    </xdr:to>
    <xdr:pic>
      <xdr:nvPicPr>
        <xdr:cNvPr id="159" name="Image 158">
          <a:extLst>
            <a:ext uri="{FF2B5EF4-FFF2-40B4-BE49-F238E27FC236}">
              <a16:creationId xmlns:a16="http://schemas.microsoft.com/office/drawing/2014/main" id="{00000000-0008-0000-0000-0000FA000000}"/>
            </a:ext>
          </a:extLst>
        </xdr:cNvPr>
        <xdr:cNvPicPr preferRelativeResize="0">
          <a:picLocks/>
        </xdr:cNvPicPr>
      </xdr:nvPicPr>
      <xdr:blipFill>
        <a:blip xmlns:r="http://schemas.openxmlformats.org/officeDocument/2006/relationships" r:embed="rId156"/>
        <a:stretch>
          <a:fillRect/>
        </a:stretch>
      </xdr:blipFill>
      <xdr:spPr>
        <a:xfrm>
          <a:off x="86972775" y="17211675"/>
          <a:ext cx="2047875" cy="3429000"/>
        </a:xfrm>
        <a:prstGeom prst="rect">
          <a:avLst/>
        </a:prstGeom>
      </xdr:spPr>
    </xdr:pic>
    <xdr:clientData/>
  </xdr:twoCellAnchor>
  <xdr:twoCellAnchor editAs="oneCell">
    <xdr:from>
      <xdr:col>52</xdr:col>
      <xdr:colOff>0</xdr:colOff>
      <xdr:row>56</xdr:row>
      <xdr:rowOff>1</xdr:rowOff>
    </xdr:from>
    <xdr:to>
      <xdr:col>53</xdr:col>
      <xdr:colOff>0</xdr:colOff>
      <xdr:row>57</xdr:row>
      <xdr:rowOff>0</xdr:rowOff>
    </xdr:to>
    <xdr:pic>
      <xdr:nvPicPr>
        <xdr:cNvPr id="160" name="Image 159">
          <a:extLst>
            <a:ext uri="{FF2B5EF4-FFF2-40B4-BE49-F238E27FC236}">
              <a16:creationId xmlns:a16="http://schemas.microsoft.com/office/drawing/2014/main" id="{00000000-0008-0000-0000-0000FB000000}"/>
            </a:ext>
          </a:extLst>
        </xdr:cNvPr>
        <xdr:cNvPicPr preferRelativeResize="0">
          <a:picLocks/>
        </xdr:cNvPicPr>
      </xdr:nvPicPr>
      <xdr:blipFill>
        <a:blip xmlns:r="http://schemas.openxmlformats.org/officeDocument/2006/relationships" r:embed="rId157" cstate="email">
          <a:extLst>
            <a:ext uri="{28A0092B-C50C-407E-A947-70E740481C1C}">
              <a14:useLocalDpi xmlns:a14="http://schemas.microsoft.com/office/drawing/2010/main" val="0"/>
            </a:ext>
          </a:extLst>
        </a:blip>
        <a:stretch>
          <a:fillRect/>
        </a:stretch>
      </xdr:blipFill>
      <xdr:spPr>
        <a:xfrm>
          <a:off x="93116400" y="20640676"/>
          <a:ext cx="2047875" cy="971549"/>
        </a:xfrm>
        <a:prstGeom prst="rect">
          <a:avLst/>
        </a:prstGeom>
      </xdr:spPr>
    </xdr:pic>
    <xdr:clientData/>
  </xdr:twoCellAnchor>
  <xdr:twoCellAnchor editAs="oneCell">
    <xdr:from>
      <xdr:col>51</xdr:col>
      <xdr:colOff>0</xdr:colOff>
      <xdr:row>56</xdr:row>
      <xdr:rowOff>0</xdr:rowOff>
    </xdr:from>
    <xdr:to>
      <xdr:col>52</xdr:col>
      <xdr:colOff>0</xdr:colOff>
      <xdr:row>57</xdr:row>
      <xdr:rowOff>0</xdr:rowOff>
    </xdr:to>
    <xdr:pic>
      <xdr:nvPicPr>
        <xdr:cNvPr id="161" name="Image 160">
          <a:extLst>
            <a:ext uri="{FF2B5EF4-FFF2-40B4-BE49-F238E27FC236}">
              <a16:creationId xmlns:a16="http://schemas.microsoft.com/office/drawing/2014/main" id="{00000000-0008-0000-0000-0000FC000000}"/>
            </a:ext>
          </a:extLst>
        </xdr:cNvPr>
        <xdr:cNvPicPr preferRelativeResize="0">
          <a:picLocks/>
        </xdr:cNvPicPr>
      </xdr:nvPicPr>
      <xdr:blipFill>
        <a:blip xmlns:r="http://schemas.openxmlformats.org/officeDocument/2006/relationships" r:embed="rId158" cstate="email">
          <a:extLst>
            <a:ext uri="{28A0092B-C50C-407E-A947-70E740481C1C}">
              <a14:useLocalDpi xmlns:a14="http://schemas.microsoft.com/office/drawing/2010/main" val="0"/>
            </a:ext>
          </a:extLst>
        </a:blip>
        <a:stretch>
          <a:fillRect/>
        </a:stretch>
      </xdr:blipFill>
      <xdr:spPr>
        <a:xfrm>
          <a:off x="91068525" y="20640675"/>
          <a:ext cx="2047875" cy="971550"/>
        </a:xfrm>
        <a:prstGeom prst="rect">
          <a:avLst/>
        </a:prstGeom>
      </xdr:spPr>
    </xdr:pic>
    <xdr:clientData/>
  </xdr:twoCellAnchor>
  <xdr:twoCellAnchor editAs="oneCell">
    <xdr:from>
      <xdr:col>49</xdr:col>
      <xdr:colOff>0</xdr:colOff>
      <xdr:row>21</xdr:row>
      <xdr:rowOff>0</xdr:rowOff>
    </xdr:from>
    <xdr:to>
      <xdr:col>50</xdr:col>
      <xdr:colOff>0</xdr:colOff>
      <xdr:row>22</xdr:row>
      <xdr:rowOff>0</xdr:rowOff>
    </xdr:to>
    <xdr:pic>
      <xdr:nvPicPr>
        <xdr:cNvPr id="162" name="Image 161">
          <a:extLst>
            <a:ext uri="{FF2B5EF4-FFF2-40B4-BE49-F238E27FC236}">
              <a16:creationId xmlns:a16="http://schemas.microsoft.com/office/drawing/2014/main" id="{00000000-0008-0000-0000-0000FD000000}"/>
            </a:ext>
          </a:extLst>
        </xdr:cNvPr>
        <xdr:cNvPicPr preferRelativeResize="0">
          <a:picLocks/>
        </xdr:cNvPicPr>
      </xdr:nvPicPr>
      <xdr:blipFill>
        <a:blip xmlns:r="http://schemas.openxmlformats.org/officeDocument/2006/relationships" r:embed="rId159"/>
        <a:stretch>
          <a:fillRect/>
        </a:stretch>
      </xdr:blipFill>
      <xdr:spPr>
        <a:xfrm>
          <a:off x="86972775" y="112661700"/>
          <a:ext cx="2047875" cy="647700"/>
        </a:xfrm>
        <a:prstGeom prst="rect">
          <a:avLst/>
        </a:prstGeom>
      </xdr:spPr>
    </xdr:pic>
    <xdr:clientData/>
  </xdr:twoCellAnchor>
  <xdr:twoCellAnchor editAs="oneCell">
    <xdr:from>
      <xdr:col>49</xdr:col>
      <xdr:colOff>0</xdr:colOff>
      <xdr:row>11</xdr:row>
      <xdr:rowOff>0</xdr:rowOff>
    </xdr:from>
    <xdr:to>
      <xdr:col>50</xdr:col>
      <xdr:colOff>0</xdr:colOff>
      <xdr:row>12</xdr:row>
      <xdr:rowOff>0</xdr:rowOff>
    </xdr:to>
    <xdr:pic>
      <xdr:nvPicPr>
        <xdr:cNvPr id="163" name="Image 162">
          <a:extLst>
            <a:ext uri="{FF2B5EF4-FFF2-40B4-BE49-F238E27FC236}">
              <a16:creationId xmlns:a16="http://schemas.microsoft.com/office/drawing/2014/main" id="{00000000-0008-0000-0000-0000FE000000}"/>
            </a:ext>
          </a:extLst>
        </xdr:cNvPr>
        <xdr:cNvPicPr preferRelativeResize="0">
          <a:picLocks/>
        </xdr:cNvPicPr>
      </xdr:nvPicPr>
      <xdr:blipFill>
        <a:blip xmlns:r="http://schemas.openxmlformats.org/officeDocument/2006/relationships" r:embed="rId160" cstate="print">
          <a:extLst>
            <a:ext uri="{28A0092B-C50C-407E-A947-70E740481C1C}">
              <a14:useLocalDpi xmlns:a14="http://schemas.microsoft.com/office/drawing/2010/main" val="0"/>
            </a:ext>
          </a:extLst>
        </a:blip>
        <a:stretch>
          <a:fillRect/>
        </a:stretch>
      </xdr:blipFill>
      <xdr:spPr>
        <a:xfrm>
          <a:off x="86972775" y="113309400"/>
          <a:ext cx="2047875" cy="647700"/>
        </a:xfrm>
        <a:prstGeom prst="rect">
          <a:avLst/>
        </a:prstGeom>
      </xdr:spPr>
    </xdr:pic>
    <xdr:clientData/>
  </xdr:twoCellAnchor>
  <xdr:twoCellAnchor editAs="oneCell">
    <xdr:from>
      <xdr:col>49</xdr:col>
      <xdr:colOff>0</xdr:colOff>
      <xdr:row>23</xdr:row>
      <xdr:rowOff>0</xdr:rowOff>
    </xdr:from>
    <xdr:to>
      <xdr:col>50</xdr:col>
      <xdr:colOff>0</xdr:colOff>
      <xdr:row>24</xdr:row>
      <xdr:rowOff>0</xdr:rowOff>
    </xdr:to>
    <xdr:pic>
      <xdr:nvPicPr>
        <xdr:cNvPr id="164" name="Image 163">
          <a:extLst>
            <a:ext uri="{FF2B5EF4-FFF2-40B4-BE49-F238E27FC236}">
              <a16:creationId xmlns:a16="http://schemas.microsoft.com/office/drawing/2014/main" id="{00000000-0008-0000-0000-0000FF000000}"/>
            </a:ext>
          </a:extLst>
        </xdr:cNvPr>
        <xdr:cNvPicPr preferRelativeResize="0">
          <a:picLocks noChangeArrowheads="1"/>
        </xdr:cNvPicPr>
      </xdr:nvPicPr>
      <xdr:blipFill>
        <a:blip xmlns:r="http://schemas.openxmlformats.org/officeDocument/2006/relationships" r:embed="rId161" cstate="email">
          <a:extLst>
            <a:ext uri="{28A0092B-C50C-407E-A947-70E740481C1C}">
              <a14:useLocalDpi xmlns:a14="http://schemas.microsoft.com/office/drawing/2010/main"/>
            </a:ext>
          </a:extLst>
        </a:blip>
        <a:stretch>
          <a:fillRect/>
        </a:stretch>
      </xdr:blipFill>
      <xdr:spPr bwMode="auto">
        <a:xfrm>
          <a:off x="86972775" y="231457500"/>
          <a:ext cx="2047875" cy="1647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22</xdr:row>
      <xdr:rowOff>0</xdr:rowOff>
    </xdr:from>
    <xdr:to>
      <xdr:col>50</xdr:col>
      <xdr:colOff>0</xdr:colOff>
      <xdr:row>23</xdr:row>
      <xdr:rowOff>0</xdr:rowOff>
    </xdr:to>
    <xdr:pic>
      <xdr:nvPicPr>
        <xdr:cNvPr id="165" name="Image 164">
          <a:extLst>
            <a:ext uri="{FF2B5EF4-FFF2-40B4-BE49-F238E27FC236}">
              <a16:creationId xmlns:a16="http://schemas.microsoft.com/office/drawing/2014/main" id="{00000000-0008-0000-0000-000000010000}"/>
            </a:ext>
          </a:extLst>
        </xdr:cNvPr>
        <xdr:cNvPicPr preferRelativeResize="0">
          <a:picLocks/>
        </xdr:cNvPicPr>
      </xdr:nvPicPr>
      <xdr:blipFill>
        <a:blip xmlns:r="http://schemas.openxmlformats.org/officeDocument/2006/relationships" r:embed="rId162"/>
        <a:stretch>
          <a:fillRect/>
        </a:stretch>
      </xdr:blipFill>
      <xdr:spPr>
        <a:xfrm>
          <a:off x="86972775" y="113957100"/>
          <a:ext cx="2047875" cy="809625"/>
        </a:xfrm>
        <a:prstGeom prst="rect">
          <a:avLst/>
        </a:prstGeom>
      </xdr:spPr>
    </xdr:pic>
    <xdr:clientData/>
  </xdr:twoCellAnchor>
  <xdr:twoCellAnchor editAs="oneCell">
    <xdr:from>
      <xdr:col>49</xdr:col>
      <xdr:colOff>0</xdr:colOff>
      <xdr:row>24</xdr:row>
      <xdr:rowOff>1</xdr:rowOff>
    </xdr:from>
    <xdr:to>
      <xdr:col>50</xdr:col>
      <xdr:colOff>92</xdr:colOff>
      <xdr:row>25</xdr:row>
      <xdr:rowOff>0</xdr:rowOff>
    </xdr:to>
    <xdr:pic>
      <xdr:nvPicPr>
        <xdr:cNvPr id="166" name="Image 165">
          <a:extLst>
            <a:ext uri="{FF2B5EF4-FFF2-40B4-BE49-F238E27FC236}">
              <a16:creationId xmlns:a16="http://schemas.microsoft.com/office/drawing/2014/main" id="{00000000-0008-0000-0000-000002010000}"/>
            </a:ext>
          </a:extLst>
        </xdr:cNvPr>
        <xdr:cNvPicPr preferRelativeResize="0">
          <a:picLocks noChangeArrowheads="1"/>
        </xdr:cNvPicPr>
      </xdr:nvPicPr>
      <xdr:blipFill>
        <a:blip xmlns:r="http://schemas.openxmlformats.org/officeDocument/2006/relationships" r:embed="rId163" cstate="email">
          <a:extLst>
            <a:ext uri="{28A0092B-C50C-407E-A947-70E740481C1C}">
              <a14:useLocalDpi xmlns:a14="http://schemas.microsoft.com/office/drawing/2010/main"/>
            </a:ext>
          </a:extLst>
        </a:blip>
        <a:stretch>
          <a:fillRect/>
        </a:stretch>
      </xdr:blipFill>
      <xdr:spPr bwMode="auto">
        <a:xfrm>
          <a:off x="86972775" y="233105326"/>
          <a:ext cx="2047967" cy="16478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0</xdr:colOff>
      <xdr:row>25</xdr:row>
      <xdr:rowOff>0</xdr:rowOff>
    </xdr:from>
    <xdr:to>
      <xdr:col>52</xdr:col>
      <xdr:colOff>0</xdr:colOff>
      <xdr:row>26</xdr:row>
      <xdr:rowOff>0</xdr:rowOff>
    </xdr:to>
    <xdr:pic>
      <xdr:nvPicPr>
        <xdr:cNvPr id="167" name="Image 166">
          <a:extLst>
            <a:ext uri="{FF2B5EF4-FFF2-40B4-BE49-F238E27FC236}">
              <a16:creationId xmlns:a16="http://schemas.microsoft.com/office/drawing/2014/main" id="{00000000-0008-0000-0000-000003010000}"/>
            </a:ext>
          </a:extLst>
        </xdr:cNvPr>
        <xdr:cNvPicPr preferRelativeResize="0">
          <a:picLocks/>
        </xdr:cNvPicPr>
      </xdr:nvPicPr>
      <xdr:blipFill>
        <a:blip xmlns:r="http://schemas.openxmlformats.org/officeDocument/2006/relationships" r:embed="rId164"/>
        <a:stretch>
          <a:fillRect/>
        </a:stretch>
      </xdr:blipFill>
      <xdr:spPr>
        <a:xfrm>
          <a:off x="91068525" y="271272000"/>
          <a:ext cx="2047875" cy="1905000"/>
        </a:xfrm>
        <a:prstGeom prst="rect">
          <a:avLst/>
        </a:prstGeom>
      </xdr:spPr>
    </xdr:pic>
    <xdr:clientData/>
  </xdr:twoCellAnchor>
  <xdr:twoCellAnchor editAs="oneCell">
    <xdr:from>
      <xdr:col>49</xdr:col>
      <xdr:colOff>0</xdr:colOff>
      <xdr:row>26</xdr:row>
      <xdr:rowOff>0</xdr:rowOff>
    </xdr:from>
    <xdr:to>
      <xdr:col>50</xdr:col>
      <xdr:colOff>0</xdr:colOff>
      <xdr:row>27</xdr:row>
      <xdr:rowOff>0</xdr:rowOff>
    </xdr:to>
    <xdr:pic>
      <xdr:nvPicPr>
        <xdr:cNvPr id="168" name="Image 167">
          <a:extLst>
            <a:ext uri="{FF2B5EF4-FFF2-40B4-BE49-F238E27FC236}">
              <a16:creationId xmlns:a16="http://schemas.microsoft.com/office/drawing/2014/main" id="{00000000-0008-0000-0000-000004010000}"/>
            </a:ext>
          </a:extLst>
        </xdr:cNvPr>
        <xdr:cNvPicPr preferRelativeResize="0">
          <a:picLocks/>
        </xdr:cNvPicPr>
      </xdr:nvPicPr>
      <xdr:blipFill>
        <a:blip xmlns:r="http://schemas.openxmlformats.org/officeDocument/2006/relationships" r:embed="rId165"/>
        <a:stretch>
          <a:fillRect/>
        </a:stretch>
      </xdr:blipFill>
      <xdr:spPr>
        <a:xfrm>
          <a:off x="86972775" y="363073950"/>
          <a:ext cx="2047875" cy="2533650"/>
        </a:xfrm>
        <a:prstGeom prst="rect">
          <a:avLst/>
        </a:prstGeom>
      </xdr:spPr>
    </xdr:pic>
    <xdr:clientData/>
  </xdr:twoCellAnchor>
  <xdr:twoCellAnchor editAs="oneCell">
    <xdr:from>
      <xdr:col>49</xdr:col>
      <xdr:colOff>0</xdr:colOff>
      <xdr:row>12</xdr:row>
      <xdr:rowOff>0</xdr:rowOff>
    </xdr:from>
    <xdr:to>
      <xdr:col>50</xdr:col>
      <xdr:colOff>0</xdr:colOff>
      <xdr:row>13</xdr:row>
      <xdr:rowOff>0</xdr:rowOff>
    </xdr:to>
    <xdr:pic>
      <xdr:nvPicPr>
        <xdr:cNvPr id="169" name="Image 2">
          <a:extLst>
            <a:ext uri="{FF2B5EF4-FFF2-40B4-BE49-F238E27FC236}">
              <a16:creationId xmlns:a16="http://schemas.microsoft.com/office/drawing/2014/main" id="{00000000-0008-0000-0000-000008010000}"/>
            </a:ext>
          </a:extLst>
        </xdr:cNvPr>
        <xdr:cNvPicPr preferRelativeResize="0">
          <a:picLocks/>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86972775" y="137121900"/>
          <a:ext cx="2047875" cy="2409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49</xdr:col>
      <xdr:colOff>0</xdr:colOff>
      <xdr:row>49</xdr:row>
      <xdr:rowOff>0</xdr:rowOff>
    </xdr:from>
    <xdr:to>
      <xdr:col>50</xdr:col>
      <xdr:colOff>0</xdr:colOff>
      <xdr:row>50</xdr:row>
      <xdr:rowOff>0</xdr:rowOff>
    </xdr:to>
    <xdr:pic>
      <xdr:nvPicPr>
        <xdr:cNvPr id="170" name="Image 1">
          <a:extLst>
            <a:ext uri="{FF2B5EF4-FFF2-40B4-BE49-F238E27FC236}">
              <a16:creationId xmlns:a16="http://schemas.microsoft.com/office/drawing/2014/main" id="{00000000-0008-0000-0000-000009010000}"/>
            </a:ext>
          </a:extLst>
        </xdr:cNvPr>
        <xdr:cNvPicPr preferRelativeResize="0">
          <a:picLocks/>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86972775" y="136474200"/>
          <a:ext cx="2047875"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49</xdr:col>
      <xdr:colOff>0</xdr:colOff>
      <xdr:row>243</xdr:row>
      <xdr:rowOff>0</xdr:rowOff>
    </xdr:from>
    <xdr:to>
      <xdr:col>50</xdr:col>
      <xdr:colOff>0</xdr:colOff>
      <xdr:row>244</xdr:row>
      <xdr:rowOff>0</xdr:rowOff>
    </xdr:to>
    <xdr:pic>
      <xdr:nvPicPr>
        <xdr:cNvPr id="171" name="Image 170">
          <a:extLst>
            <a:ext uri="{FF2B5EF4-FFF2-40B4-BE49-F238E27FC236}">
              <a16:creationId xmlns:a16="http://schemas.microsoft.com/office/drawing/2014/main" id="{00000000-0008-0000-0000-00000A010000}"/>
            </a:ext>
          </a:extLst>
        </xdr:cNvPr>
        <xdr:cNvPicPr preferRelativeResize="0">
          <a:picLocks/>
        </xdr:cNvPicPr>
      </xdr:nvPicPr>
      <xdr:blipFill>
        <a:blip xmlns:r="http://schemas.openxmlformats.org/officeDocument/2006/relationships" r:embed="rId168"/>
        <a:stretch>
          <a:fillRect/>
        </a:stretch>
      </xdr:blipFill>
      <xdr:spPr>
        <a:xfrm>
          <a:off x="86972775" y="170707050"/>
          <a:ext cx="2047875" cy="952500"/>
        </a:xfrm>
        <a:prstGeom prst="rect">
          <a:avLst/>
        </a:prstGeom>
      </xdr:spPr>
    </xdr:pic>
    <xdr:clientData/>
  </xdr:twoCellAnchor>
  <xdr:twoCellAnchor editAs="oneCell">
    <xdr:from>
      <xdr:col>49</xdr:col>
      <xdr:colOff>0</xdr:colOff>
      <xdr:row>76</xdr:row>
      <xdr:rowOff>0</xdr:rowOff>
    </xdr:from>
    <xdr:to>
      <xdr:col>50</xdr:col>
      <xdr:colOff>0</xdr:colOff>
      <xdr:row>77</xdr:row>
      <xdr:rowOff>0</xdr:rowOff>
    </xdr:to>
    <xdr:pic>
      <xdr:nvPicPr>
        <xdr:cNvPr id="172" name="Image 171">
          <a:extLst>
            <a:ext uri="{FF2B5EF4-FFF2-40B4-BE49-F238E27FC236}">
              <a16:creationId xmlns:a16="http://schemas.microsoft.com/office/drawing/2014/main" id="{00000000-0008-0000-0000-00000D010000}"/>
            </a:ext>
          </a:extLst>
        </xdr:cNvPr>
        <xdr:cNvPicPr preferRelativeResize="0">
          <a:picLocks/>
        </xdr:cNvPicPr>
      </xdr:nvPicPr>
      <xdr:blipFill>
        <a:blip xmlns:r="http://schemas.openxmlformats.org/officeDocument/2006/relationships" r:embed="rId169" cstate="print">
          <a:extLst>
            <a:ext uri="{28A0092B-C50C-407E-A947-70E740481C1C}">
              <a14:useLocalDpi xmlns:a14="http://schemas.microsoft.com/office/drawing/2010/main" val="0"/>
            </a:ext>
          </a:extLst>
        </a:blip>
        <a:stretch>
          <a:fillRect/>
        </a:stretch>
      </xdr:blipFill>
      <xdr:spPr>
        <a:xfrm>
          <a:off x="86972775" y="167992425"/>
          <a:ext cx="2047875" cy="952500"/>
        </a:xfrm>
        <a:prstGeom prst="rect">
          <a:avLst/>
        </a:prstGeom>
      </xdr:spPr>
    </xdr:pic>
    <xdr:clientData/>
  </xdr:twoCellAnchor>
  <xdr:twoCellAnchor editAs="oneCell">
    <xdr:from>
      <xdr:col>51</xdr:col>
      <xdr:colOff>0</xdr:colOff>
      <xdr:row>185</xdr:row>
      <xdr:rowOff>13609</xdr:rowOff>
    </xdr:from>
    <xdr:to>
      <xdr:col>52</xdr:col>
      <xdr:colOff>0</xdr:colOff>
      <xdr:row>186</xdr:row>
      <xdr:rowOff>0</xdr:rowOff>
    </xdr:to>
    <xdr:pic>
      <xdr:nvPicPr>
        <xdr:cNvPr id="173" name="Image 172">
          <a:extLst>
            <a:ext uri="{FF2B5EF4-FFF2-40B4-BE49-F238E27FC236}">
              <a16:creationId xmlns:a16="http://schemas.microsoft.com/office/drawing/2014/main" id="{00000000-0008-0000-0000-00000E010000}"/>
            </a:ext>
          </a:extLst>
        </xdr:cNvPr>
        <xdr:cNvPicPr preferRelativeResize="0">
          <a:picLocks noChangeArrowheads="1"/>
        </xdr:cNvPicPr>
      </xdr:nvPicPr>
      <xdr:blipFill>
        <a:blip xmlns:r="http://schemas.openxmlformats.org/officeDocument/2006/relationships" r:embed="rId170" cstate="email">
          <a:extLst>
            <a:ext uri="{28A0092B-C50C-407E-A947-70E740481C1C}">
              <a14:useLocalDpi xmlns:a14="http://schemas.microsoft.com/office/drawing/2010/main"/>
            </a:ext>
          </a:extLst>
        </a:blip>
        <a:srcRect/>
        <a:stretch>
          <a:fillRect/>
        </a:stretch>
      </xdr:blipFill>
      <xdr:spPr bwMode="auto">
        <a:xfrm>
          <a:off x="91068525" y="8281309"/>
          <a:ext cx="2047875" cy="12532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52</xdr:col>
      <xdr:colOff>0</xdr:colOff>
      <xdr:row>185</xdr:row>
      <xdr:rowOff>0</xdr:rowOff>
    </xdr:from>
    <xdr:to>
      <xdr:col>53</xdr:col>
      <xdr:colOff>0</xdr:colOff>
      <xdr:row>186</xdr:row>
      <xdr:rowOff>0</xdr:rowOff>
    </xdr:to>
    <xdr:pic>
      <xdr:nvPicPr>
        <xdr:cNvPr id="174" name="Image 173">
          <a:extLst>
            <a:ext uri="{FF2B5EF4-FFF2-40B4-BE49-F238E27FC236}">
              <a16:creationId xmlns:a16="http://schemas.microsoft.com/office/drawing/2014/main" id="{00000000-0008-0000-0000-00000F010000}"/>
            </a:ext>
          </a:extLst>
        </xdr:cNvPr>
        <xdr:cNvPicPr preferRelativeResize="0">
          <a:picLocks noChangeArrowheads="1"/>
        </xdr:cNvPicPr>
      </xdr:nvPicPr>
      <xdr:blipFill>
        <a:blip xmlns:r="http://schemas.openxmlformats.org/officeDocument/2006/relationships" r:embed="rId171">
          <a:extLst>
            <a:ext uri="{28A0092B-C50C-407E-A947-70E740481C1C}">
              <a14:useLocalDpi xmlns:a14="http://schemas.microsoft.com/office/drawing/2010/main"/>
            </a:ext>
          </a:extLst>
        </a:blip>
        <a:srcRect/>
        <a:stretch>
          <a:fillRect/>
        </a:stretch>
      </xdr:blipFill>
      <xdr:spPr bwMode="auto">
        <a:xfrm>
          <a:off x="93116400" y="8267700"/>
          <a:ext cx="2047875"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115</xdr:row>
      <xdr:rowOff>0</xdr:rowOff>
    </xdr:from>
    <xdr:to>
      <xdr:col>51</xdr:col>
      <xdr:colOff>0</xdr:colOff>
      <xdr:row>116</xdr:row>
      <xdr:rowOff>0</xdr:rowOff>
    </xdr:to>
    <xdr:pic>
      <xdr:nvPicPr>
        <xdr:cNvPr id="175" name="Image 174">
          <a:extLst>
            <a:ext uri="{FF2B5EF4-FFF2-40B4-BE49-F238E27FC236}">
              <a16:creationId xmlns:a16="http://schemas.microsoft.com/office/drawing/2014/main" id="{00000000-0008-0000-0000-0000D6000000}"/>
            </a:ext>
          </a:extLst>
        </xdr:cNvPr>
        <xdr:cNvPicPr preferRelativeResize="0">
          <a:picLocks/>
        </xdr:cNvPicPr>
      </xdr:nvPicPr>
      <xdr:blipFill>
        <a:blip xmlns:r="http://schemas.openxmlformats.org/officeDocument/2006/relationships" r:embed="rId172" cstate="email">
          <a:extLst>
            <a:ext uri="{28A0092B-C50C-407E-A947-70E740481C1C}">
              <a14:useLocalDpi xmlns:a14="http://schemas.microsoft.com/office/drawing/2010/main"/>
            </a:ext>
          </a:extLst>
        </a:blip>
        <a:stretch>
          <a:fillRect/>
        </a:stretch>
      </xdr:blipFill>
      <xdr:spPr>
        <a:xfrm>
          <a:off x="89020650" y="189509400"/>
          <a:ext cx="2047875" cy="647700"/>
        </a:xfrm>
        <a:prstGeom prst="rect">
          <a:avLst/>
        </a:prstGeom>
        <a:noFill/>
        <a:ln>
          <a:noFill/>
        </a:ln>
      </xdr:spPr>
    </xdr:pic>
    <xdr:clientData/>
  </xdr:twoCellAnchor>
  <xdr:twoCellAnchor editAs="oneCell">
    <xdr:from>
      <xdr:col>49</xdr:col>
      <xdr:colOff>0</xdr:colOff>
      <xdr:row>115</xdr:row>
      <xdr:rowOff>0</xdr:rowOff>
    </xdr:from>
    <xdr:to>
      <xdr:col>50</xdr:col>
      <xdr:colOff>0</xdr:colOff>
      <xdr:row>116</xdr:row>
      <xdr:rowOff>0</xdr:rowOff>
    </xdr:to>
    <xdr:pic>
      <xdr:nvPicPr>
        <xdr:cNvPr id="176" name="Image 175">
          <a:extLst>
            <a:ext uri="{FF2B5EF4-FFF2-40B4-BE49-F238E27FC236}">
              <a16:creationId xmlns:a16="http://schemas.microsoft.com/office/drawing/2014/main" id="{00000000-0008-0000-0000-0000D7000000}"/>
            </a:ext>
          </a:extLst>
        </xdr:cNvPr>
        <xdr:cNvPicPr preferRelativeResize="0">
          <a:picLocks/>
        </xdr:cNvPicPr>
      </xdr:nvPicPr>
      <xdr:blipFill>
        <a:blip xmlns:r="http://schemas.openxmlformats.org/officeDocument/2006/relationships" r:embed="rId173" cstate="email">
          <a:extLst>
            <a:ext uri="{28A0092B-C50C-407E-A947-70E740481C1C}">
              <a14:useLocalDpi xmlns:a14="http://schemas.microsoft.com/office/drawing/2010/main"/>
            </a:ext>
          </a:extLst>
        </a:blip>
        <a:stretch>
          <a:fillRect/>
        </a:stretch>
      </xdr:blipFill>
      <xdr:spPr>
        <a:xfrm>
          <a:off x="86972775" y="189509400"/>
          <a:ext cx="2047875" cy="647700"/>
        </a:xfrm>
        <a:prstGeom prst="rect">
          <a:avLst/>
        </a:prstGeom>
        <a:noFill/>
        <a:ln>
          <a:noFill/>
        </a:ln>
      </xdr:spPr>
    </xdr:pic>
    <xdr:clientData/>
  </xdr:twoCellAnchor>
  <xdr:twoCellAnchor editAs="oneCell">
    <xdr:from>
      <xdr:col>49</xdr:col>
      <xdr:colOff>0</xdr:colOff>
      <xdr:row>114</xdr:row>
      <xdr:rowOff>0</xdr:rowOff>
    </xdr:from>
    <xdr:to>
      <xdr:col>50</xdr:col>
      <xdr:colOff>0</xdr:colOff>
      <xdr:row>115</xdr:row>
      <xdr:rowOff>0</xdr:rowOff>
    </xdr:to>
    <xdr:pic>
      <xdr:nvPicPr>
        <xdr:cNvPr id="177" name="Image 176">
          <a:extLst>
            <a:ext uri="{FF2B5EF4-FFF2-40B4-BE49-F238E27FC236}">
              <a16:creationId xmlns:a16="http://schemas.microsoft.com/office/drawing/2014/main" id="{00000000-0008-0000-0000-0000D8000000}"/>
            </a:ext>
          </a:extLst>
        </xdr:cNvPr>
        <xdr:cNvPicPr preferRelativeResize="0">
          <a:picLocks noChangeArrowheads="1"/>
        </xdr:cNvPicPr>
      </xdr:nvPicPr>
      <xdr:blipFill>
        <a:blip xmlns:r="http://schemas.openxmlformats.org/officeDocument/2006/relationships" r:embed="rId174" cstate="email">
          <a:extLst>
            <a:ext uri="{28A0092B-C50C-407E-A947-70E740481C1C}">
              <a14:useLocalDpi xmlns:a14="http://schemas.microsoft.com/office/drawing/2010/main"/>
            </a:ext>
          </a:extLst>
        </a:blip>
        <a:srcRect/>
        <a:stretch>
          <a:fillRect/>
        </a:stretch>
      </xdr:blipFill>
      <xdr:spPr bwMode="auto">
        <a:xfrm>
          <a:off x="86972775" y="188937900"/>
          <a:ext cx="2047875"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114</xdr:row>
      <xdr:rowOff>0</xdr:rowOff>
    </xdr:from>
    <xdr:to>
      <xdr:col>51</xdr:col>
      <xdr:colOff>0</xdr:colOff>
      <xdr:row>115</xdr:row>
      <xdr:rowOff>0</xdr:rowOff>
    </xdr:to>
    <xdr:pic>
      <xdr:nvPicPr>
        <xdr:cNvPr id="178" name="Image 177">
          <a:extLst>
            <a:ext uri="{FF2B5EF4-FFF2-40B4-BE49-F238E27FC236}">
              <a16:creationId xmlns:a16="http://schemas.microsoft.com/office/drawing/2014/main" id="{00000000-0008-0000-0000-0000D9000000}"/>
            </a:ext>
          </a:extLst>
        </xdr:cNvPr>
        <xdr:cNvPicPr preferRelativeResize="0">
          <a:picLocks noChangeArrowheads="1"/>
        </xdr:cNvPicPr>
      </xdr:nvPicPr>
      <xdr:blipFill>
        <a:blip xmlns:r="http://schemas.openxmlformats.org/officeDocument/2006/relationships" r:embed="rId175" cstate="email">
          <a:extLst>
            <a:ext uri="{28A0092B-C50C-407E-A947-70E740481C1C}">
              <a14:useLocalDpi xmlns:a14="http://schemas.microsoft.com/office/drawing/2010/main"/>
            </a:ext>
          </a:extLst>
        </a:blip>
        <a:srcRect/>
        <a:stretch>
          <a:fillRect/>
        </a:stretch>
      </xdr:blipFill>
      <xdr:spPr bwMode="auto">
        <a:xfrm>
          <a:off x="89020650" y="188937900"/>
          <a:ext cx="2047875" cy="571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116</xdr:row>
      <xdr:rowOff>0</xdr:rowOff>
    </xdr:from>
    <xdr:to>
      <xdr:col>51</xdr:col>
      <xdr:colOff>0</xdr:colOff>
      <xdr:row>117</xdr:row>
      <xdr:rowOff>0</xdr:rowOff>
    </xdr:to>
    <xdr:pic>
      <xdr:nvPicPr>
        <xdr:cNvPr id="179" name="Image 178">
          <a:extLst>
            <a:ext uri="{FF2B5EF4-FFF2-40B4-BE49-F238E27FC236}">
              <a16:creationId xmlns:a16="http://schemas.microsoft.com/office/drawing/2014/main" id="{00000000-0008-0000-0000-0000EB000000}"/>
            </a:ext>
          </a:extLst>
        </xdr:cNvPr>
        <xdr:cNvPicPr preferRelativeResize="0">
          <a:picLocks/>
        </xdr:cNvPicPr>
      </xdr:nvPicPr>
      <xdr:blipFill>
        <a:blip xmlns:r="http://schemas.openxmlformats.org/officeDocument/2006/relationships" r:embed="rId176" cstate="email">
          <a:extLst>
            <a:ext uri="{28A0092B-C50C-407E-A947-70E740481C1C}">
              <a14:useLocalDpi xmlns:a14="http://schemas.microsoft.com/office/drawing/2010/main"/>
            </a:ext>
          </a:extLst>
        </a:blip>
        <a:stretch>
          <a:fillRect/>
        </a:stretch>
      </xdr:blipFill>
      <xdr:spPr bwMode="auto">
        <a:xfrm>
          <a:off x="89020650" y="191776350"/>
          <a:ext cx="2047875" cy="809625"/>
        </a:xfrm>
        <a:prstGeom prst="rect">
          <a:avLst/>
        </a:prstGeom>
        <a:noFill/>
        <a:ln>
          <a:noFill/>
        </a:ln>
      </xdr:spPr>
    </xdr:pic>
    <xdr:clientData/>
  </xdr:twoCellAnchor>
  <xdr:twoCellAnchor editAs="oneCell">
    <xdr:from>
      <xdr:col>49</xdr:col>
      <xdr:colOff>1</xdr:colOff>
      <xdr:row>116</xdr:row>
      <xdr:rowOff>0</xdr:rowOff>
    </xdr:from>
    <xdr:to>
      <xdr:col>50</xdr:col>
      <xdr:colOff>1</xdr:colOff>
      <xdr:row>117</xdr:row>
      <xdr:rowOff>0</xdr:rowOff>
    </xdr:to>
    <xdr:pic>
      <xdr:nvPicPr>
        <xdr:cNvPr id="180" name="Image 179">
          <a:extLst>
            <a:ext uri="{FF2B5EF4-FFF2-40B4-BE49-F238E27FC236}">
              <a16:creationId xmlns:a16="http://schemas.microsoft.com/office/drawing/2014/main" id="{00000000-0008-0000-0000-0000EC000000}"/>
            </a:ext>
          </a:extLst>
        </xdr:cNvPr>
        <xdr:cNvPicPr preferRelativeResize="0">
          <a:picLocks/>
        </xdr:cNvPicPr>
      </xdr:nvPicPr>
      <xdr:blipFill rotWithShape="1">
        <a:blip xmlns:r="http://schemas.openxmlformats.org/officeDocument/2006/relationships" r:embed="rId177" cstate="email">
          <a:extLst>
            <a:ext uri="{28A0092B-C50C-407E-A947-70E740481C1C}">
              <a14:useLocalDpi xmlns:a14="http://schemas.microsoft.com/office/drawing/2010/main"/>
            </a:ext>
          </a:extLst>
        </a:blip>
        <a:stretch/>
      </xdr:blipFill>
      <xdr:spPr bwMode="auto">
        <a:xfrm>
          <a:off x="86972776" y="191776350"/>
          <a:ext cx="2047875" cy="809625"/>
        </a:xfrm>
        <a:prstGeom prst="rect">
          <a:avLst/>
        </a:prstGeom>
        <a:noFill/>
        <a:ln>
          <a:noFill/>
        </a:ln>
      </xdr:spPr>
    </xdr:pic>
    <xdr:clientData/>
  </xdr:twoCellAnchor>
  <xdr:twoCellAnchor editAs="oneCell">
    <xdr:from>
      <xdr:col>49</xdr:col>
      <xdr:colOff>0</xdr:colOff>
      <xdr:row>117</xdr:row>
      <xdr:rowOff>0</xdr:rowOff>
    </xdr:from>
    <xdr:to>
      <xdr:col>50</xdr:col>
      <xdr:colOff>0</xdr:colOff>
      <xdr:row>118</xdr:row>
      <xdr:rowOff>0</xdr:rowOff>
    </xdr:to>
    <xdr:pic>
      <xdr:nvPicPr>
        <xdr:cNvPr id="181" name="Image 180" descr="E:\ITASY 2019\Travaux MATP\Ville Arivonimamo\Photos\IMG_20210129_104219.jpg">
          <a:extLst>
            <a:ext uri="{FF2B5EF4-FFF2-40B4-BE49-F238E27FC236}">
              <a16:creationId xmlns:a16="http://schemas.microsoft.com/office/drawing/2014/main" id="{00000000-0008-0000-0000-0000EF000000}"/>
            </a:ext>
          </a:extLst>
        </xdr:cNvPr>
        <xdr:cNvPicPr preferRelativeResize="0">
          <a:picLocks/>
        </xdr:cNvPicPr>
      </xdr:nvPicPr>
      <xdr:blipFill>
        <a:blip xmlns:r="http://schemas.openxmlformats.org/officeDocument/2006/relationships" r:embed="rId178" cstate="email">
          <a:extLst>
            <a:ext uri="{28A0092B-C50C-407E-A947-70E740481C1C}">
              <a14:useLocalDpi xmlns:a14="http://schemas.microsoft.com/office/drawing/2010/main"/>
            </a:ext>
          </a:extLst>
        </a:blip>
        <a:stretch>
          <a:fillRect/>
        </a:stretch>
      </xdr:blipFill>
      <xdr:spPr bwMode="auto">
        <a:xfrm>
          <a:off x="86972775" y="192585975"/>
          <a:ext cx="2047875" cy="647700"/>
        </a:xfrm>
        <a:prstGeom prst="rect">
          <a:avLst/>
        </a:prstGeom>
        <a:noFill/>
        <a:ln>
          <a:noFill/>
        </a:ln>
      </xdr:spPr>
    </xdr:pic>
    <xdr:clientData/>
  </xdr:twoCellAnchor>
  <xdr:twoCellAnchor editAs="oneCell">
    <xdr:from>
      <xdr:col>49</xdr:col>
      <xdr:colOff>0</xdr:colOff>
      <xdr:row>150</xdr:row>
      <xdr:rowOff>0</xdr:rowOff>
    </xdr:from>
    <xdr:to>
      <xdr:col>50</xdr:col>
      <xdr:colOff>0</xdr:colOff>
      <xdr:row>151</xdr:row>
      <xdr:rowOff>0</xdr:rowOff>
    </xdr:to>
    <xdr:pic>
      <xdr:nvPicPr>
        <xdr:cNvPr id="182" name="Image 181">
          <a:extLst>
            <a:ext uri="{FF2B5EF4-FFF2-40B4-BE49-F238E27FC236}">
              <a16:creationId xmlns:a16="http://schemas.microsoft.com/office/drawing/2014/main" id="{00000000-0008-0000-0000-0000F1000000}"/>
            </a:ext>
          </a:extLst>
        </xdr:cNvPr>
        <xdr:cNvPicPr preferRelativeResize="0">
          <a:picLocks/>
        </xdr:cNvPicPr>
      </xdr:nvPicPr>
      <xdr:blipFill>
        <a:blip xmlns:r="http://schemas.openxmlformats.org/officeDocument/2006/relationships" r:embed="rId179" cstate="email">
          <a:extLst>
            <a:ext uri="{28A0092B-C50C-407E-A947-70E740481C1C}">
              <a14:useLocalDpi xmlns:a14="http://schemas.microsoft.com/office/drawing/2010/main"/>
            </a:ext>
          </a:extLst>
        </a:blip>
        <a:stretch>
          <a:fillRect/>
        </a:stretch>
      </xdr:blipFill>
      <xdr:spPr bwMode="auto">
        <a:xfrm>
          <a:off x="86972775" y="190157100"/>
          <a:ext cx="2047875" cy="809625"/>
        </a:xfrm>
        <a:prstGeom prst="rect">
          <a:avLst/>
        </a:prstGeom>
        <a:noFill/>
        <a:ln>
          <a:noFill/>
        </a:ln>
      </xdr:spPr>
    </xdr:pic>
    <xdr:clientData/>
  </xdr:twoCellAnchor>
  <xdr:twoCellAnchor editAs="oneCell">
    <xdr:from>
      <xdr:col>50</xdr:col>
      <xdr:colOff>0</xdr:colOff>
      <xdr:row>150</xdr:row>
      <xdr:rowOff>0</xdr:rowOff>
    </xdr:from>
    <xdr:to>
      <xdr:col>51</xdr:col>
      <xdr:colOff>0</xdr:colOff>
      <xdr:row>151</xdr:row>
      <xdr:rowOff>0</xdr:rowOff>
    </xdr:to>
    <xdr:pic>
      <xdr:nvPicPr>
        <xdr:cNvPr id="183" name="Image 182">
          <a:extLst>
            <a:ext uri="{FF2B5EF4-FFF2-40B4-BE49-F238E27FC236}">
              <a16:creationId xmlns:a16="http://schemas.microsoft.com/office/drawing/2014/main" id="{00000000-0008-0000-0000-0000F2000000}"/>
            </a:ext>
          </a:extLst>
        </xdr:cNvPr>
        <xdr:cNvPicPr preferRelativeResize="0">
          <a:picLocks/>
        </xdr:cNvPicPr>
      </xdr:nvPicPr>
      <xdr:blipFill>
        <a:blip xmlns:r="http://schemas.openxmlformats.org/officeDocument/2006/relationships" r:embed="rId180" cstate="email">
          <a:extLst>
            <a:ext uri="{28A0092B-C50C-407E-A947-70E740481C1C}">
              <a14:useLocalDpi xmlns:a14="http://schemas.microsoft.com/office/drawing/2010/main"/>
            </a:ext>
          </a:extLst>
        </a:blip>
        <a:stretch>
          <a:fillRect/>
        </a:stretch>
      </xdr:blipFill>
      <xdr:spPr bwMode="auto">
        <a:xfrm>
          <a:off x="89020650" y="190157100"/>
          <a:ext cx="2047875" cy="809625"/>
        </a:xfrm>
        <a:prstGeom prst="rect">
          <a:avLst/>
        </a:prstGeom>
        <a:noFill/>
        <a:ln>
          <a:noFill/>
        </a:ln>
      </xdr:spPr>
    </xdr:pic>
    <xdr:clientData/>
  </xdr:twoCellAnchor>
  <xdr:twoCellAnchor editAs="oneCell">
    <xdr:from>
      <xdr:col>50</xdr:col>
      <xdr:colOff>0</xdr:colOff>
      <xdr:row>149</xdr:row>
      <xdr:rowOff>0</xdr:rowOff>
    </xdr:from>
    <xdr:to>
      <xdr:col>51</xdr:col>
      <xdr:colOff>0</xdr:colOff>
      <xdr:row>150</xdr:row>
      <xdr:rowOff>0</xdr:rowOff>
    </xdr:to>
    <xdr:pic>
      <xdr:nvPicPr>
        <xdr:cNvPr id="184" name="Image 183">
          <a:extLst>
            <a:ext uri="{FF2B5EF4-FFF2-40B4-BE49-F238E27FC236}">
              <a16:creationId xmlns:a16="http://schemas.microsoft.com/office/drawing/2014/main" id="{00000000-0008-0000-0000-0000F3000000}"/>
            </a:ext>
          </a:extLst>
        </xdr:cNvPr>
        <xdr:cNvPicPr preferRelativeResize="0">
          <a:picLocks/>
        </xdr:cNvPicPr>
      </xdr:nvPicPr>
      <xdr:blipFill>
        <a:blip xmlns:r="http://schemas.openxmlformats.org/officeDocument/2006/relationships" r:embed="rId181" cstate="email">
          <a:extLst>
            <a:ext uri="{28A0092B-C50C-407E-A947-70E740481C1C}">
              <a14:useLocalDpi xmlns:a14="http://schemas.microsoft.com/office/drawing/2010/main"/>
            </a:ext>
          </a:extLst>
        </a:blip>
        <a:stretch>
          <a:fillRect/>
        </a:stretch>
      </xdr:blipFill>
      <xdr:spPr bwMode="auto">
        <a:xfrm>
          <a:off x="89020650" y="190966725"/>
          <a:ext cx="2047875" cy="809625"/>
        </a:xfrm>
        <a:prstGeom prst="rect">
          <a:avLst/>
        </a:prstGeom>
        <a:noFill/>
        <a:ln>
          <a:noFill/>
        </a:ln>
      </xdr:spPr>
    </xdr:pic>
    <xdr:clientData/>
  </xdr:twoCellAnchor>
  <xdr:twoCellAnchor editAs="oneCell">
    <xdr:from>
      <xdr:col>49</xdr:col>
      <xdr:colOff>0</xdr:colOff>
      <xdr:row>149</xdr:row>
      <xdr:rowOff>0</xdr:rowOff>
    </xdr:from>
    <xdr:to>
      <xdr:col>50</xdr:col>
      <xdr:colOff>0</xdr:colOff>
      <xdr:row>150</xdr:row>
      <xdr:rowOff>0</xdr:rowOff>
    </xdr:to>
    <xdr:pic>
      <xdr:nvPicPr>
        <xdr:cNvPr id="185" name="Image 184">
          <a:extLst>
            <a:ext uri="{FF2B5EF4-FFF2-40B4-BE49-F238E27FC236}">
              <a16:creationId xmlns:a16="http://schemas.microsoft.com/office/drawing/2014/main" id="{00000000-0008-0000-0000-0000F4000000}"/>
            </a:ext>
          </a:extLst>
        </xdr:cNvPr>
        <xdr:cNvPicPr preferRelativeResize="0">
          <a:picLocks/>
        </xdr:cNvPicPr>
      </xdr:nvPicPr>
      <xdr:blipFill>
        <a:blip xmlns:r="http://schemas.openxmlformats.org/officeDocument/2006/relationships" r:embed="rId182" cstate="email">
          <a:extLst>
            <a:ext uri="{28A0092B-C50C-407E-A947-70E740481C1C}">
              <a14:useLocalDpi xmlns:a14="http://schemas.microsoft.com/office/drawing/2010/main"/>
            </a:ext>
          </a:extLst>
        </a:blip>
        <a:stretch>
          <a:fillRect/>
        </a:stretch>
      </xdr:blipFill>
      <xdr:spPr>
        <a:xfrm>
          <a:off x="86972775" y="190966725"/>
          <a:ext cx="2047875" cy="809625"/>
        </a:xfrm>
        <a:prstGeom prst="rect">
          <a:avLst/>
        </a:prstGeom>
        <a:noFill/>
        <a:ln>
          <a:noFill/>
        </a:ln>
      </xdr:spPr>
    </xdr:pic>
    <xdr:clientData/>
  </xdr:twoCellAnchor>
  <xdr:twoCellAnchor editAs="oneCell">
    <xdr:from>
      <xdr:col>49</xdr:col>
      <xdr:colOff>0</xdr:colOff>
      <xdr:row>98</xdr:row>
      <xdr:rowOff>0</xdr:rowOff>
    </xdr:from>
    <xdr:to>
      <xdr:col>50</xdr:col>
      <xdr:colOff>0</xdr:colOff>
      <xdr:row>99</xdr:row>
      <xdr:rowOff>0</xdr:rowOff>
    </xdr:to>
    <xdr:pic>
      <xdr:nvPicPr>
        <xdr:cNvPr id="186" name="Image 185">
          <a:extLst>
            <a:ext uri="{FF2B5EF4-FFF2-40B4-BE49-F238E27FC236}">
              <a16:creationId xmlns:a16="http://schemas.microsoft.com/office/drawing/2014/main" id="{00000000-0008-0000-0000-00004D010000}"/>
            </a:ext>
          </a:extLst>
        </xdr:cNvPr>
        <xdr:cNvPicPr preferRelativeResize="0">
          <a:picLocks noChangeArrowheads="1"/>
        </xdr:cNvPicPr>
      </xdr:nvPicPr>
      <xdr:blipFill rotWithShape="1">
        <a:blip xmlns:r="http://schemas.openxmlformats.org/officeDocument/2006/relationships" r:embed="rId183" cstate="email">
          <a:extLst>
            <a:ext uri="{28A0092B-C50C-407E-A947-70E740481C1C}">
              <a14:useLocalDpi xmlns:a14="http://schemas.microsoft.com/office/drawing/2010/main"/>
            </a:ext>
          </a:extLst>
        </a:blip>
        <a:srcRect/>
        <a:stretch/>
      </xdr:blipFill>
      <xdr:spPr bwMode="auto">
        <a:xfrm>
          <a:off x="86972775" y="193233675"/>
          <a:ext cx="2047875" cy="809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0</xdr:colOff>
      <xdr:row>98</xdr:row>
      <xdr:rowOff>0</xdr:rowOff>
    </xdr:from>
    <xdr:to>
      <xdr:col>52</xdr:col>
      <xdr:colOff>0</xdr:colOff>
      <xdr:row>99</xdr:row>
      <xdr:rowOff>0</xdr:rowOff>
    </xdr:to>
    <xdr:pic>
      <xdr:nvPicPr>
        <xdr:cNvPr id="187" name="Image 186">
          <a:extLst>
            <a:ext uri="{FF2B5EF4-FFF2-40B4-BE49-F238E27FC236}">
              <a16:creationId xmlns:a16="http://schemas.microsoft.com/office/drawing/2014/main" id="{00000000-0008-0000-0000-00004E010000}"/>
            </a:ext>
          </a:extLst>
        </xdr:cNvPr>
        <xdr:cNvPicPr preferRelativeResize="0">
          <a:picLocks noChangeArrowheads="1"/>
        </xdr:cNvPicPr>
      </xdr:nvPicPr>
      <xdr:blipFill rotWithShape="1">
        <a:blip xmlns:r="http://schemas.openxmlformats.org/officeDocument/2006/relationships" r:embed="rId184" cstate="email">
          <a:extLst>
            <a:ext uri="{28A0092B-C50C-407E-A947-70E740481C1C}">
              <a14:useLocalDpi xmlns:a14="http://schemas.microsoft.com/office/drawing/2010/main"/>
            </a:ext>
          </a:extLst>
        </a:blip>
        <a:srcRect/>
        <a:stretch/>
      </xdr:blipFill>
      <xdr:spPr bwMode="auto">
        <a:xfrm>
          <a:off x="91068525" y="193233675"/>
          <a:ext cx="2047875" cy="809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98</xdr:row>
      <xdr:rowOff>0</xdr:rowOff>
    </xdr:from>
    <xdr:to>
      <xdr:col>51</xdr:col>
      <xdr:colOff>0</xdr:colOff>
      <xdr:row>99</xdr:row>
      <xdr:rowOff>0</xdr:rowOff>
    </xdr:to>
    <xdr:pic>
      <xdr:nvPicPr>
        <xdr:cNvPr id="188" name="Image 187">
          <a:extLst>
            <a:ext uri="{FF2B5EF4-FFF2-40B4-BE49-F238E27FC236}">
              <a16:creationId xmlns:a16="http://schemas.microsoft.com/office/drawing/2014/main" id="{00000000-0008-0000-0000-00004F010000}"/>
            </a:ext>
          </a:extLst>
        </xdr:cNvPr>
        <xdr:cNvPicPr preferRelativeResize="0">
          <a:picLocks noChangeArrowheads="1"/>
        </xdr:cNvPicPr>
      </xdr:nvPicPr>
      <xdr:blipFill rotWithShape="1">
        <a:blip xmlns:r="http://schemas.openxmlformats.org/officeDocument/2006/relationships" r:embed="rId185" cstate="email">
          <a:extLst>
            <a:ext uri="{28A0092B-C50C-407E-A947-70E740481C1C}">
              <a14:useLocalDpi xmlns:a14="http://schemas.microsoft.com/office/drawing/2010/main"/>
            </a:ext>
          </a:extLst>
        </a:blip>
        <a:srcRect/>
        <a:stretch/>
      </xdr:blipFill>
      <xdr:spPr bwMode="auto">
        <a:xfrm>
          <a:off x="89020650" y="193233675"/>
          <a:ext cx="2047875" cy="8096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0</xdr:colOff>
      <xdr:row>221</xdr:row>
      <xdr:rowOff>1</xdr:rowOff>
    </xdr:from>
    <xdr:to>
      <xdr:col>50</xdr:col>
      <xdr:colOff>0</xdr:colOff>
      <xdr:row>222</xdr:row>
      <xdr:rowOff>1</xdr:rowOff>
    </xdr:to>
    <xdr:pic>
      <xdr:nvPicPr>
        <xdr:cNvPr id="189" name="Image 188">
          <a:extLst>
            <a:ext uri="{FF2B5EF4-FFF2-40B4-BE49-F238E27FC236}">
              <a16:creationId xmlns:a16="http://schemas.microsoft.com/office/drawing/2014/main" id="{00000000-0008-0000-0000-000053010000}"/>
            </a:ext>
          </a:extLst>
        </xdr:cNvPr>
        <xdr:cNvPicPr preferRelativeResize="0">
          <a:picLocks noChangeArrowheads="1"/>
        </xdr:cNvPicPr>
      </xdr:nvPicPr>
      <xdr:blipFill rotWithShape="1">
        <a:blip xmlns:r="http://schemas.openxmlformats.org/officeDocument/2006/relationships" r:embed="rId186" cstate="email">
          <a:extLst>
            <a:ext uri="{28A0092B-C50C-407E-A947-70E740481C1C}">
              <a14:useLocalDpi xmlns:a14="http://schemas.microsoft.com/office/drawing/2010/main"/>
            </a:ext>
          </a:extLst>
        </a:blip>
        <a:srcRect/>
        <a:stretch/>
      </xdr:blipFill>
      <xdr:spPr bwMode="auto">
        <a:xfrm>
          <a:off x="86972775" y="194529076"/>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50</xdr:col>
      <xdr:colOff>0</xdr:colOff>
      <xdr:row>221</xdr:row>
      <xdr:rowOff>1</xdr:rowOff>
    </xdr:from>
    <xdr:to>
      <xdr:col>51</xdr:col>
      <xdr:colOff>0</xdr:colOff>
      <xdr:row>222</xdr:row>
      <xdr:rowOff>1</xdr:rowOff>
    </xdr:to>
    <xdr:pic>
      <xdr:nvPicPr>
        <xdr:cNvPr id="190" name="Image 189">
          <a:extLst>
            <a:ext uri="{FF2B5EF4-FFF2-40B4-BE49-F238E27FC236}">
              <a16:creationId xmlns:a16="http://schemas.microsoft.com/office/drawing/2014/main" id="{00000000-0008-0000-0000-000054010000}"/>
            </a:ext>
          </a:extLst>
        </xdr:cNvPr>
        <xdr:cNvPicPr preferRelativeResize="0">
          <a:picLocks noChangeArrowheads="1"/>
        </xdr:cNvPicPr>
      </xdr:nvPicPr>
      <xdr:blipFill rotWithShape="1">
        <a:blip xmlns:r="http://schemas.openxmlformats.org/officeDocument/2006/relationships" r:embed="rId187" cstate="email">
          <a:extLst>
            <a:ext uri="{28A0092B-C50C-407E-A947-70E740481C1C}">
              <a14:useLocalDpi xmlns:a14="http://schemas.microsoft.com/office/drawing/2010/main"/>
            </a:ext>
          </a:extLst>
        </a:blip>
        <a:srcRect/>
        <a:stretch/>
      </xdr:blipFill>
      <xdr:spPr bwMode="auto">
        <a:xfrm>
          <a:off x="89020650" y="194529076"/>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0</xdr:colOff>
      <xdr:row>100</xdr:row>
      <xdr:rowOff>0</xdr:rowOff>
    </xdr:from>
    <xdr:to>
      <xdr:col>52</xdr:col>
      <xdr:colOff>0</xdr:colOff>
      <xdr:row>101</xdr:row>
      <xdr:rowOff>0</xdr:rowOff>
    </xdr:to>
    <xdr:pic>
      <xdr:nvPicPr>
        <xdr:cNvPr id="191" name="Image 190">
          <a:extLst>
            <a:ext uri="{FF2B5EF4-FFF2-40B4-BE49-F238E27FC236}">
              <a16:creationId xmlns:a16="http://schemas.microsoft.com/office/drawing/2014/main" id="{00000000-0008-0000-0000-000055010000}"/>
            </a:ext>
          </a:extLst>
        </xdr:cNvPr>
        <xdr:cNvPicPr preferRelativeResize="0">
          <a:picLocks noChangeArrowheads="1"/>
        </xdr:cNvPicPr>
      </xdr:nvPicPr>
      <xdr:blipFill rotWithShape="1">
        <a:blip xmlns:r="http://schemas.openxmlformats.org/officeDocument/2006/relationships" r:embed="rId188" cstate="email">
          <a:extLst>
            <a:ext uri="{28A0092B-C50C-407E-A947-70E740481C1C}">
              <a14:useLocalDpi xmlns:a14="http://schemas.microsoft.com/office/drawing/2010/main"/>
            </a:ext>
          </a:extLst>
        </a:blip>
        <a:srcRect/>
        <a:stretch/>
      </xdr:blipFill>
      <xdr:spPr bwMode="auto">
        <a:xfrm>
          <a:off x="91068525" y="194529075"/>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101</xdr:row>
      <xdr:rowOff>0</xdr:rowOff>
    </xdr:from>
    <xdr:to>
      <xdr:col>51</xdr:col>
      <xdr:colOff>0</xdr:colOff>
      <xdr:row>102</xdr:row>
      <xdr:rowOff>0</xdr:rowOff>
    </xdr:to>
    <xdr:pic>
      <xdr:nvPicPr>
        <xdr:cNvPr id="192" name="Image 191">
          <a:extLst>
            <a:ext uri="{FF2B5EF4-FFF2-40B4-BE49-F238E27FC236}">
              <a16:creationId xmlns:a16="http://schemas.microsoft.com/office/drawing/2014/main" id="{00000000-0008-0000-0000-000056010000}"/>
            </a:ext>
          </a:extLst>
        </xdr:cNvPr>
        <xdr:cNvPicPr preferRelativeResize="0">
          <a:picLocks noChangeArrowheads="1"/>
        </xdr:cNvPicPr>
      </xdr:nvPicPr>
      <xdr:blipFill>
        <a:blip xmlns:r="http://schemas.openxmlformats.org/officeDocument/2006/relationships" r:embed="rId189">
          <a:extLst>
            <a:ext uri="{28A0092B-C50C-407E-A947-70E740481C1C}">
              <a14:useLocalDpi xmlns:a14="http://schemas.microsoft.com/office/drawing/2010/main" val="0"/>
            </a:ext>
          </a:extLst>
        </a:blip>
        <a:srcRect/>
        <a:stretch>
          <a:fillRect/>
        </a:stretch>
      </xdr:blipFill>
      <xdr:spPr bwMode="auto">
        <a:xfrm>
          <a:off x="89020650" y="195014850"/>
          <a:ext cx="2047875"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0</xdr:colOff>
      <xdr:row>101</xdr:row>
      <xdr:rowOff>0</xdr:rowOff>
    </xdr:from>
    <xdr:to>
      <xdr:col>52</xdr:col>
      <xdr:colOff>11906</xdr:colOff>
      <xdr:row>102</xdr:row>
      <xdr:rowOff>0</xdr:rowOff>
    </xdr:to>
    <xdr:pic>
      <xdr:nvPicPr>
        <xdr:cNvPr id="193" name="Image 192">
          <a:extLst>
            <a:ext uri="{FF2B5EF4-FFF2-40B4-BE49-F238E27FC236}">
              <a16:creationId xmlns:a16="http://schemas.microsoft.com/office/drawing/2014/main" id="{00000000-0008-0000-0000-000057010000}"/>
            </a:ext>
          </a:extLst>
        </xdr:cNvPr>
        <xdr:cNvPicPr preferRelativeResize="0">
          <a:picLocks noChangeArrowheads="1"/>
        </xdr:cNvPicPr>
      </xdr:nvPicPr>
      <xdr:blipFill rotWithShape="1">
        <a:blip xmlns:r="http://schemas.openxmlformats.org/officeDocument/2006/relationships" r:embed="rId190">
          <a:extLst>
            <a:ext uri="{28A0092B-C50C-407E-A947-70E740481C1C}">
              <a14:useLocalDpi xmlns:a14="http://schemas.microsoft.com/office/drawing/2010/main" val="0"/>
            </a:ext>
          </a:extLst>
        </a:blip>
        <a:srcRect l="22482" r="16093"/>
        <a:stretch/>
      </xdr:blipFill>
      <xdr:spPr bwMode="auto">
        <a:xfrm>
          <a:off x="91068525" y="195014850"/>
          <a:ext cx="2059781"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11908</xdr:colOff>
      <xdr:row>101</xdr:row>
      <xdr:rowOff>0</xdr:rowOff>
    </xdr:from>
    <xdr:to>
      <xdr:col>50</xdr:col>
      <xdr:colOff>0</xdr:colOff>
      <xdr:row>102</xdr:row>
      <xdr:rowOff>0</xdr:rowOff>
    </xdr:to>
    <xdr:pic>
      <xdr:nvPicPr>
        <xdr:cNvPr id="194" name="Image 193">
          <a:extLst>
            <a:ext uri="{FF2B5EF4-FFF2-40B4-BE49-F238E27FC236}">
              <a16:creationId xmlns:a16="http://schemas.microsoft.com/office/drawing/2014/main" id="{00000000-0008-0000-0000-000058010000}"/>
            </a:ext>
          </a:extLst>
        </xdr:cNvPr>
        <xdr:cNvPicPr preferRelativeResize="0">
          <a:picLocks noChangeArrowheads="1"/>
        </xdr:cNvPicPr>
      </xdr:nvPicPr>
      <xdr:blipFill>
        <a:blip xmlns:r="http://schemas.openxmlformats.org/officeDocument/2006/relationships" r:embed="rId191">
          <a:extLst>
            <a:ext uri="{28A0092B-C50C-407E-A947-70E740481C1C}">
              <a14:useLocalDpi xmlns:a14="http://schemas.microsoft.com/office/drawing/2010/main" val="0"/>
            </a:ext>
          </a:extLst>
        </a:blip>
        <a:srcRect/>
        <a:stretch>
          <a:fillRect/>
        </a:stretch>
      </xdr:blipFill>
      <xdr:spPr bwMode="auto">
        <a:xfrm>
          <a:off x="86984683" y="195014850"/>
          <a:ext cx="2035967"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100</xdr:row>
      <xdr:rowOff>1</xdr:rowOff>
    </xdr:from>
    <xdr:to>
      <xdr:col>51</xdr:col>
      <xdr:colOff>0</xdr:colOff>
      <xdr:row>101</xdr:row>
      <xdr:rowOff>1</xdr:rowOff>
    </xdr:to>
    <xdr:pic>
      <xdr:nvPicPr>
        <xdr:cNvPr id="195" name="Image 194">
          <a:extLst>
            <a:ext uri="{FF2B5EF4-FFF2-40B4-BE49-F238E27FC236}">
              <a16:creationId xmlns:a16="http://schemas.microsoft.com/office/drawing/2014/main" id="{00000000-0008-0000-0000-000059010000}"/>
            </a:ext>
          </a:extLst>
        </xdr:cNvPr>
        <xdr:cNvPicPr preferRelativeResize="0">
          <a:picLocks noChangeArrowheads="1"/>
        </xdr:cNvPicPr>
      </xdr:nvPicPr>
      <xdr:blipFill rotWithShape="1">
        <a:blip xmlns:r="http://schemas.openxmlformats.org/officeDocument/2006/relationships" r:embed="rId192" cstate="email">
          <a:extLst>
            <a:ext uri="{28A0092B-C50C-407E-A947-70E740481C1C}">
              <a14:useLocalDpi xmlns:a14="http://schemas.microsoft.com/office/drawing/2010/main"/>
            </a:ext>
          </a:extLst>
        </a:blip>
        <a:srcRect/>
        <a:stretch/>
      </xdr:blipFill>
      <xdr:spPr bwMode="auto">
        <a:xfrm>
          <a:off x="89020650" y="194529076"/>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100</xdr:row>
      <xdr:rowOff>7143</xdr:rowOff>
    </xdr:from>
    <xdr:to>
      <xdr:col>50</xdr:col>
      <xdr:colOff>0</xdr:colOff>
      <xdr:row>101</xdr:row>
      <xdr:rowOff>1</xdr:rowOff>
    </xdr:to>
    <xdr:pic>
      <xdr:nvPicPr>
        <xdr:cNvPr id="196" name="Image 195">
          <a:extLst>
            <a:ext uri="{FF2B5EF4-FFF2-40B4-BE49-F238E27FC236}">
              <a16:creationId xmlns:a16="http://schemas.microsoft.com/office/drawing/2014/main" id="{00000000-0008-0000-0000-00005A010000}"/>
            </a:ext>
          </a:extLst>
        </xdr:cNvPr>
        <xdr:cNvPicPr preferRelativeResize="0">
          <a:picLocks noChangeArrowheads="1"/>
        </xdr:cNvPicPr>
      </xdr:nvPicPr>
      <xdr:blipFill rotWithShape="1">
        <a:blip xmlns:r="http://schemas.openxmlformats.org/officeDocument/2006/relationships" r:embed="rId193" cstate="email">
          <a:extLst>
            <a:ext uri="{28A0092B-C50C-407E-A947-70E740481C1C}">
              <a14:useLocalDpi xmlns:a14="http://schemas.microsoft.com/office/drawing/2010/main"/>
            </a:ext>
          </a:extLst>
        </a:blip>
        <a:srcRect/>
        <a:stretch/>
      </xdr:blipFill>
      <xdr:spPr bwMode="auto">
        <a:xfrm>
          <a:off x="86972775" y="194536218"/>
          <a:ext cx="2047875" cy="478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103</xdr:row>
      <xdr:rowOff>1</xdr:rowOff>
    </xdr:from>
    <xdr:to>
      <xdr:col>50</xdr:col>
      <xdr:colOff>0</xdr:colOff>
      <xdr:row>104</xdr:row>
      <xdr:rowOff>1</xdr:rowOff>
    </xdr:to>
    <xdr:pic>
      <xdr:nvPicPr>
        <xdr:cNvPr id="197" name="Image 196">
          <a:extLst>
            <a:ext uri="{FF2B5EF4-FFF2-40B4-BE49-F238E27FC236}">
              <a16:creationId xmlns:a16="http://schemas.microsoft.com/office/drawing/2014/main" id="{00000000-0008-0000-0000-00005B010000}"/>
            </a:ext>
          </a:extLst>
        </xdr:cNvPr>
        <xdr:cNvPicPr preferRelativeResize="0">
          <a:picLocks noChangeArrowheads="1"/>
        </xdr:cNvPicPr>
      </xdr:nvPicPr>
      <xdr:blipFill rotWithShape="1">
        <a:blip xmlns:r="http://schemas.openxmlformats.org/officeDocument/2006/relationships" r:embed="rId194" cstate="email">
          <a:extLst>
            <a:ext uri="{28A0092B-C50C-407E-A947-70E740481C1C}">
              <a14:useLocalDpi xmlns:a14="http://schemas.microsoft.com/office/drawing/2010/main"/>
            </a:ext>
          </a:extLst>
        </a:blip>
        <a:srcRect/>
        <a:stretch/>
      </xdr:blipFill>
      <xdr:spPr bwMode="auto">
        <a:xfrm>
          <a:off x="86972775" y="196472176"/>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103</xdr:row>
      <xdr:rowOff>0</xdr:rowOff>
    </xdr:from>
    <xdr:to>
      <xdr:col>51</xdr:col>
      <xdr:colOff>0</xdr:colOff>
      <xdr:row>104</xdr:row>
      <xdr:rowOff>0</xdr:rowOff>
    </xdr:to>
    <xdr:pic>
      <xdr:nvPicPr>
        <xdr:cNvPr id="198" name="Image 197">
          <a:extLst>
            <a:ext uri="{FF2B5EF4-FFF2-40B4-BE49-F238E27FC236}">
              <a16:creationId xmlns:a16="http://schemas.microsoft.com/office/drawing/2014/main" id="{00000000-0008-0000-0000-00005C010000}"/>
            </a:ext>
          </a:extLst>
        </xdr:cNvPr>
        <xdr:cNvPicPr preferRelativeResize="0">
          <a:picLocks noChangeArrowheads="1"/>
        </xdr:cNvPicPr>
      </xdr:nvPicPr>
      <xdr:blipFill>
        <a:blip xmlns:r="http://schemas.openxmlformats.org/officeDocument/2006/relationships" r:embed="rId195" cstate="email">
          <a:extLst>
            <a:ext uri="{28A0092B-C50C-407E-A947-70E740481C1C}">
              <a14:useLocalDpi xmlns:a14="http://schemas.microsoft.com/office/drawing/2010/main"/>
            </a:ext>
          </a:extLst>
        </a:blip>
        <a:srcRect/>
        <a:stretch>
          <a:fillRect/>
        </a:stretch>
      </xdr:blipFill>
      <xdr:spPr bwMode="auto">
        <a:xfrm>
          <a:off x="89020650" y="196472175"/>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1</xdr:colOff>
      <xdr:row>103</xdr:row>
      <xdr:rowOff>0</xdr:rowOff>
    </xdr:from>
    <xdr:to>
      <xdr:col>52</xdr:col>
      <xdr:colOff>1</xdr:colOff>
      <xdr:row>104</xdr:row>
      <xdr:rowOff>0</xdr:rowOff>
    </xdr:to>
    <xdr:pic>
      <xdr:nvPicPr>
        <xdr:cNvPr id="199" name="Image 198">
          <a:extLst>
            <a:ext uri="{FF2B5EF4-FFF2-40B4-BE49-F238E27FC236}">
              <a16:creationId xmlns:a16="http://schemas.microsoft.com/office/drawing/2014/main" id="{00000000-0008-0000-0000-00005D010000}"/>
            </a:ext>
          </a:extLst>
        </xdr:cNvPr>
        <xdr:cNvPicPr preferRelativeResize="0">
          <a:picLocks noChangeArrowheads="1"/>
        </xdr:cNvPicPr>
      </xdr:nvPicPr>
      <xdr:blipFill rotWithShape="1">
        <a:blip xmlns:r="http://schemas.openxmlformats.org/officeDocument/2006/relationships" r:embed="rId196" cstate="email">
          <a:extLst>
            <a:ext uri="{28A0092B-C50C-407E-A947-70E740481C1C}">
              <a14:useLocalDpi xmlns:a14="http://schemas.microsoft.com/office/drawing/2010/main"/>
            </a:ext>
          </a:extLst>
        </a:blip>
        <a:srcRect/>
        <a:stretch/>
      </xdr:blipFill>
      <xdr:spPr bwMode="auto">
        <a:xfrm>
          <a:off x="91068526" y="196472175"/>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104</xdr:row>
      <xdr:rowOff>0</xdr:rowOff>
    </xdr:from>
    <xdr:to>
      <xdr:col>51</xdr:col>
      <xdr:colOff>0</xdr:colOff>
      <xdr:row>105</xdr:row>
      <xdr:rowOff>0</xdr:rowOff>
    </xdr:to>
    <xdr:pic>
      <xdr:nvPicPr>
        <xdr:cNvPr id="200" name="Image 199">
          <a:extLst>
            <a:ext uri="{FF2B5EF4-FFF2-40B4-BE49-F238E27FC236}">
              <a16:creationId xmlns:a16="http://schemas.microsoft.com/office/drawing/2014/main" id="{00000000-0008-0000-0000-00005E010000}"/>
            </a:ext>
          </a:extLst>
        </xdr:cNvPr>
        <xdr:cNvPicPr preferRelativeResize="0">
          <a:picLocks noChangeArrowheads="1"/>
        </xdr:cNvPicPr>
      </xdr:nvPicPr>
      <xdr:blipFill>
        <a:blip xmlns:r="http://schemas.openxmlformats.org/officeDocument/2006/relationships" r:embed="rId197" cstate="email">
          <a:extLst>
            <a:ext uri="{28A0092B-C50C-407E-A947-70E740481C1C}">
              <a14:useLocalDpi xmlns:a14="http://schemas.microsoft.com/office/drawing/2010/main"/>
            </a:ext>
          </a:extLst>
        </a:blip>
        <a:srcRect/>
        <a:stretch>
          <a:fillRect/>
        </a:stretch>
      </xdr:blipFill>
      <xdr:spPr bwMode="auto">
        <a:xfrm>
          <a:off x="89020650" y="196957950"/>
          <a:ext cx="2047875"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104</xdr:row>
      <xdr:rowOff>9524</xdr:rowOff>
    </xdr:from>
    <xdr:to>
      <xdr:col>50</xdr:col>
      <xdr:colOff>0</xdr:colOff>
      <xdr:row>105</xdr:row>
      <xdr:rowOff>0</xdr:rowOff>
    </xdr:to>
    <xdr:pic>
      <xdr:nvPicPr>
        <xdr:cNvPr id="201" name="Image 200">
          <a:extLst>
            <a:ext uri="{FF2B5EF4-FFF2-40B4-BE49-F238E27FC236}">
              <a16:creationId xmlns:a16="http://schemas.microsoft.com/office/drawing/2014/main" id="{00000000-0008-0000-0000-00005F010000}"/>
            </a:ext>
          </a:extLst>
        </xdr:cNvPr>
        <xdr:cNvPicPr preferRelativeResize="0">
          <a:picLocks noChangeArrowheads="1"/>
        </xdr:cNvPicPr>
      </xdr:nvPicPr>
      <xdr:blipFill>
        <a:blip xmlns:r="http://schemas.openxmlformats.org/officeDocument/2006/relationships" r:embed="rId198" cstate="email">
          <a:extLst>
            <a:ext uri="{28A0092B-C50C-407E-A947-70E740481C1C}">
              <a14:useLocalDpi xmlns:a14="http://schemas.microsoft.com/office/drawing/2010/main"/>
            </a:ext>
          </a:extLst>
        </a:blip>
        <a:srcRect/>
        <a:stretch>
          <a:fillRect/>
        </a:stretch>
      </xdr:blipFill>
      <xdr:spPr bwMode="auto">
        <a:xfrm>
          <a:off x="86972775" y="340623524"/>
          <a:ext cx="2047875" cy="15144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1</xdr:colOff>
      <xdr:row>104</xdr:row>
      <xdr:rowOff>0</xdr:rowOff>
    </xdr:from>
    <xdr:to>
      <xdr:col>52</xdr:col>
      <xdr:colOff>1</xdr:colOff>
      <xdr:row>105</xdr:row>
      <xdr:rowOff>0</xdr:rowOff>
    </xdr:to>
    <xdr:pic>
      <xdr:nvPicPr>
        <xdr:cNvPr id="202" name="Image 201">
          <a:extLst>
            <a:ext uri="{FF2B5EF4-FFF2-40B4-BE49-F238E27FC236}">
              <a16:creationId xmlns:a16="http://schemas.microsoft.com/office/drawing/2014/main" id="{00000000-0008-0000-0000-000060010000}"/>
            </a:ext>
          </a:extLst>
        </xdr:cNvPr>
        <xdr:cNvPicPr preferRelativeResize="0">
          <a:picLocks noChangeArrowheads="1"/>
        </xdr:cNvPicPr>
      </xdr:nvPicPr>
      <xdr:blipFill rotWithShape="1">
        <a:blip xmlns:r="http://schemas.openxmlformats.org/officeDocument/2006/relationships" r:embed="rId199" cstate="email">
          <a:extLst>
            <a:ext uri="{28A0092B-C50C-407E-A947-70E740481C1C}">
              <a14:useLocalDpi xmlns:a14="http://schemas.microsoft.com/office/drawing/2010/main"/>
            </a:ext>
          </a:extLst>
        </a:blip>
        <a:srcRect/>
        <a:stretch/>
      </xdr:blipFill>
      <xdr:spPr bwMode="auto">
        <a:xfrm>
          <a:off x="91068526" y="196957950"/>
          <a:ext cx="2047875"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102</xdr:row>
      <xdr:rowOff>0</xdr:rowOff>
    </xdr:from>
    <xdr:to>
      <xdr:col>51</xdr:col>
      <xdr:colOff>0</xdr:colOff>
      <xdr:row>103</xdr:row>
      <xdr:rowOff>0</xdr:rowOff>
    </xdr:to>
    <xdr:pic>
      <xdr:nvPicPr>
        <xdr:cNvPr id="203" name="Image 202">
          <a:extLst>
            <a:ext uri="{FF2B5EF4-FFF2-40B4-BE49-F238E27FC236}">
              <a16:creationId xmlns:a16="http://schemas.microsoft.com/office/drawing/2014/main" id="{00000000-0008-0000-0000-000079010000}"/>
            </a:ext>
          </a:extLst>
        </xdr:cNvPr>
        <xdr:cNvPicPr preferRelativeResize="0">
          <a:picLocks noChangeArrowheads="1"/>
        </xdr:cNvPicPr>
      </xdr:nvPicPr>
      <xdr:blipFill rotWithShape="1">
        <a:blip xmlns:r="http://schemas.openxmlformats.org/officeDocument/2006/relationships" r:embed="rId192" cstate="email">
          <a:extLst>
            <a:ext uri="{28A0092B-C50C-407E-A947-70E740481C1C}">
              <a14:useLocalDpi xmlns:a14="http://schemas.microsoft.com/office/drawing/2010/main"/>
            </a:ext>
          </a:extLst>
        </a:blip>
        <a:srcRect/>
        <a:stretch/>
      </xdr:blipFill>
      <xdr:spPr bwMode="auto">
        <a:xfrm>
          <a:off x="89020650" y="195986400"/>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102</xdr:row>
      <xdr:rowOff>7143</xdr:rowOff>
    </xdr:from>
    <xdr:to>
      <xdr:col>50</xdr:col>
      <xdr:colOff>0</xdr:colOff>
      <xdr:row>103</xdr:row>
      <xdr:rowOff>1</xdr:rowOff>
    </xdr:to>
    <xdr:pic>
      <xdr:nvPicPr>
        <xdr:cNvPr id="204" name="Image 203">
          <a:extLst>
            <a:ext uri="{FF2B5EF4-FFF2-40B4-BE49-F238E27FC236}">
              <a16:creationId xmlns:a16="http://schemas.microsoft.com/office/drawing/2014/main" id="{00000000-0008-0000-0000-00007A010000}"/>
            </a:ext>
          </a:extLst>
        </xdr:cNvPr>
        <xdr:cNvPicPr preferRelativeResize="0">
          <a:picLocks noChangeArrowheads="1"/>
        </xdr:cNvPicPr>
      </xdr:nvPicPr>
      <xdr:blipFill rotWithShape="1">
        <a:blip xmlns:r="http://schemas.openxmlformats.org/officeDocument/2006/relationships" r:embed="rId193" cstate="email">
          <a:extLst>
            <a:ext uri="{28A0092B-C50C-407E-A947-70E740481C1C}">
              <a14:useLocalDpi xmlns:a14="http://schemas.microsoft.com/office/drawing/2010/main"/>
            </a:ext>
          </a:extLst>
        </a:blip>
        <a:srcRect/>
        <a:stretch/>
      </xdr:blipFill>
      <xdr:spPr bwMode="auto">
        <a:xfrm>
          <a:off x="86972775" y="195993543"/>
          <a:ext cx="2047875" cy="4786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99</xdr:row>
      <xdr:rowOff>1</xdr:rowOff>
    </xdr:from>
    <xdr:to>
      <xdr:col>50</xdr:col>
      <xdr:colOff>0</xdr:colOff>
      <xdr:row>100</xdr:row>
      <xdr:rowOff>1</xdr:rowOff>
    </xdr:to>
    <xdr:pic>
      <xdr:nvPicPr>
        <xdr:cNvPr id="205" name="Image 204">
          <a:extLst>
            <a:ext uri="{FF2B5EF4-FFF2-40B4-BE49-F238E27FC236}">
              <a16:creationId xmlns:a16="http://schemas.microsoft.com/office/drawing/2014/main" id="{00000000-0008-0000-0000-00007E010000}"/>
            </a:ext>
          </a:extLst>
        </xdr:cNvPr>
        <xdr:cNvPicPr preferRelativeResize="0">
          <a:picLocks noChangeArrowheads="1"/>
        </xdr:cNvPicPr>
      </xdr:nvPicPr>
      <xdr:blipFill>
        <a:blip xmlns:r="http://schemas.openxmlformats.org/officeDocument/2006/relationships" r:embed="rId200" cstate="email">
          <a:extLst>
            <a:ext uri="{28A0092B-C50C-407E-A947-70E740481C1C}">
              <a14:useLocalDpi xmlns:a14="http://schemas.microsoft.com/office/drawing/2010/main"/>
            </a:ext>
          </a:extLst>
        </a:blip>
        <a:srcRect/>
        <a:stretch>
          <a:fillRect/>
        </a:stretch>
      </xdr:blipFill>
      <xdr:spPr bwMode="auto">
        <a:xfrm>
          <a:off x="86972775" y="194043301"/>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99</xdr:row>
      <xdr:rowOff>0</xdr:rowOff>
    </xdr:from>
    <xdr:to>
      <xdr:col>51</xdr:col>
      <xdr:colOff>0</xdr:colOff>
      <xdr:row>100</xdr:row>
      <xdr:rowOff>0</xdr:rowOff>
    </xdr:to>
    <xdr:pic>
      <xdr:nvPicPr>
        <xdr:cNvPr id="206" name="Image 205">
          <a:extLst>
            <a:ext uri="{FF2B5EF4-FFF2-40B4-BE49-F238E27FC236}">
              <a16:creationId xmlns:a16="http://schemas.microsoft.com/office/drawing/2014/main" id="{00000000-0008-0000-0000-00007F010000}"/>
            </a:ext>
          </a:extLst>
        </xdr:cNvPr>
        <xdr:cNvPicPr preferRelativeResize="0">
          <a:picLocks noChangeArrowheads="1"/>
        </xdr:cNvPicPr>
      </xdr:nvPicPr>
      <xdr:blipFill>
        <a:blip xmlns:r="http://schemas.openxmlformats.org/officeDocument/2006/relationships" r:embed="rId201" cstate="email">
          <a:extLst>
            <a:ext uri="{28A0092B-C50C-407E-A947-70E740481C1C}">
              <a14:useLocalDpi xmlns:a14="http://schemas.microsoft.com/office/drawing/2010/main"/>
            </a:ext>
          </a:extLst>
        </a:blip>
        <a:srcRect/>
        <a:stretch>
          <a:fillRect/>
        </a:stretch>
      </xdr:blipFill>
      <xdr:spPr bwMode="auto">
        <a:xfrm>
          <a:off x="89020650" y="194043300"/>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0</xdr:colOff>
      <xdr:row>99</xdr:row>
      <xdr:rowOff>1</xdr:rowOff>
    </xdr:from>
    <xdr:to>
      <xdr:col>52</xdr:col>
      <xdr:colOff>0</xdr:colOff>
      <xdr:row>100</xdr:row>
      <xdr:rowOff>1</xdr:rowOff>
    </xdr:to>
    <xdr:pic>
      <xdr:nvPicPr>
        <xdr:cNvPr id="207" name="Image 206">
          <a:extLst>
            <a:ext uri="{FF2B5EF4-FFF2-40B4-BE49-F238E27FC236}">
              <a16:creationId xmlns:a16="http://schemas.microsoft.com/office/drawing/2014/main" id="{00000000-0008-0000-0000-000080010000}"/>
            </a:ext>
          </a:extLst>
        </xdr:cNvPr>
        <xdr:cNvPicPr preferRelativeResize="0">
          <a:picLocks noChangeArrowheads="1"/>
        </xdr:cNvPicPr>
      </xdr:nvPicPr>
      <xdr:blipFill rotWithShape="1">
        <a:blip xmlns:r="http://schemas.openxmlformats.org/officeDocument/2006/relationships" r:embed="rId202" cstate="email">
          <a:extLst>
            <a:ext uri="{28A0092B-C50C-407E-A947-70E740481C1C}">
              <a14:useLocalDpi xmlns:a14="http://schemas.microsoft.com/office/drawing/2010/main"/>
            </a:ext>
          </a:extLst>
        </a:blip>
        <a:srcRect/>
        <a:stretch/>
      </xdr:blipFill>
      <xdr:spPr bwMode="auto">
        <a:xfrm>
          <a:off x="91068525" y="194043301"/>
          <a:ext cx="2047875" cy="485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186</xdr:row>
      <xdr:rowOff>0</xdr:rowOff>
    </xdr:from>
    <xdr:to>
      <xdr:col>51</xdr:col>
      <xdr:colOff>0</xdr:colOff>
      <xdr:row>187</xdr:row>
      <xdr:rowOff>0</xdr:rowOff>
    </xdr:to>
    <xdr:pic>
      <xdr:nvPicPr>
        <xdr:cNvPr id="208" name="Image 207">
          <a:extLst>
            <a:ext uri="{FF2B5EF4-FFF2-40B4-BE49-F238E27FC236}">
              <a16:creationId xmlns:a16="http://schemas.microsoft.com/office/drawing/2014/main" id="{00000000-0008-0000-0000-000084010000}"/>
            </a:ext>
          </a:extLst>
        </xdr:cNvPr>
        <xdr:cNvPicPr preferRelativeResize="0">
          <a:picLocks noChangeArrowheads="1"/>
        </xdr:cNvPicPr>
      </xdr:nvPicPr>
      <xdr:blipFill rotWithShape="1">
        <a:blip xmlns:r="http://schemas.openxmlformats.org/officeDocument/2006/relationships" r:embed="rId203" cstate="email">
          <a:extLst>
            <a:ext uri="{28A0092B-C50C-407E-A947-70E740481C1C}">
              <a14:useLocalDpi xmlns:a14="http://schemas.microsoft.com/office/drawing/2010/main"/>
            </a:ext>
          </a:extLst>
        </a:blip>
        <a:srcRect/>
        <a:stretch/>
      </xdr:blipFill>
      <xdr:spPr bwMode="auto">
        <a:xfrm>
          <a:off x="89020650" y="9534525"/>
          <a:ext cx="20478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131</xdr:row>
      <xdr:rowOff>0</xdr:rowOff>
    </xdr:from>
    <xdr:to>
      <xdr:col>50</xdr:col>
      <xdr:colOff>0</xdr:colOff>
      <xdr:row>132</xdr:row>
      <xdr:rowOff>0</xdr:rowOff>
    </xdr:to>
    <xdr:pic>
      <xdr:nvPicPr>
        <xdr:cNvPr id="209" name="Picture 9" descr="IMG_20210215_153258_9">
          <a:extLst>
            <a:ext uri="{FF2B5EF4-FFF2-40B4-BE49-F238E27FC236}">
              <a16:creationId xmlns:a16="http://schemas.microsoft.com/office/drawing/2014/main" id="{00000000-0008-0000-0000-000006010000}"/>
            </a:ext>
          </a:extLst>
        </xdr:cNvPr>
        <xdr:cNvPicPr preferRelativeResize="0">
          <a:picLocks noChangeArrowheads="1"/>
        </xdr:cNvPicPr>
      </xdr:nvPicPr>
      <xdr:blipFill>
        <a:blip xmlns:r="http://schemas.openxmlformats.org/officeDocument/2006/relationships" r:embed="rId204" cstate="print"/>
        <a:srcRect/>
        <a:stretch>
          <a:fillRect/>
        </a:stretch>
      </xdr:blipFill>
      <xdr:spPr bwMode="auto">
        <a:xfrm>
          <a:off x="86972775" y="159000825"/>
          <a:ext cx="2047875" cy="952500"/>
        </a:xfrm>
        <a:prstGeom prst="rect">
          <a:avLst/>
        </a:prstGeom>
        <a:noFill/>
        <a:ln w="9525" algn="in">
          <a:noFill/>
          <a:miter lim="800000"/>
          <a:headEnd/>
          <a:tailEnd/>
        </a:ln>
        <a:effectLst/>
      </xdr:spPr>
    </xdr:pic>
    <xdr:clientData/>
  </xdr:twoCellAnchor>
  <xdr:twoCellAnchor editAs="oneCell">
    <xdr:from>
      <xdr:col>50</xdr:col>
      <xdr:colOff>0</xdr:colOff>
      <xdr:row>131</xdr:row>
      <xdr:rowOff>0</xdr:rowOff>
    </xdr:from>
    <xdr:to>
      <xdr:col>51</xdr:col>
      <xdr:colOff>0</xdr:colOff>
      <xdr:row>132</xdr:row>
      <xdr:rowOff>0</xdr:rowOff>
    </xdr:to>
    <xdr:pic>
      <xdr:nvPicPr>
        <xdr:cNvPr id="210" name="Picture 12" descr="IMG_20210216_142754_0">
          <a:extLst>
            <a:ext uri="{FF2B5EF4-FFF2-40B4-BE49-F238E27FC236}">
              <a16:creationId xmlns:a16="http://schemas.microsoft.com/office/drawing/2014/main" id="{00000000-0008-0000-0000-000011010000}"/>
            </a:ext>
          </a:extLst>
        </xdr:cNvPr>
        <xdr:cNvPicPr preferRelativeResize="0">
          <a:picLocks noChangeArrowheads="1"/>
        </xdr:cNvPicPr>
      </xdr:nvPicPr>
      <xdr:blipFill>
        <a:blip xmlns:r="http://schemas.openxmlformats.org/officeDocument/2006/relationships" r:embed="rId205" cstate="print"/>
        <a:srcRect/>
        <a:stretch>
          <a:fillRect/>
        </a:stretch>
      </xdr:blipFill>
      <xdr:spPr bwMode="auto">
        <a:xfrm>
          <a:off x="89020650" y="159000825"/>
          <a:ext cx="2047875" cy="952500"/>
        </a:xfrm>
        <a:prstGeom prst="rect">
          <a:avLst/>
        </a:prstGeom>
        <a:noFill/>
        <a:ln w="9525" algn="in">
          <a:noFill/>
          <a:miter lim="800000"/>
          <a:headEnd/>
          <a:tailEnd/>
        </a:ln>
        <a:effectLst/>
      </xdr:spPr>
    </xdr:pic>
    <xdr:clientData/>
  </xdr:twoCellAnchor>
  <xdr:twoCellAnchor editAs="oneCell">
    <xdr:from>
      <xdr:col>49</xdr:col>
      <xdr:colOff>0</xdr:colOff>
      <xdr:row>62</xdr:row>
      <xdr:rowOff>0</xdr:rowOff>
    </xdr:from>
    <xdr:to>
      <xdr:col>50</xdr:col>
      <xdr:colOff>0</xdr:colOff>
      <xdr:row>63</xdr:row>
      <xdr:rowOff>0</xdr:rowOff>
    </xdr:to>
    <xdr:pic>
      <xdr:nvPicPr>
        <xdr:cNvPr id="211" name="Image 210" descr="C:\Users\pc\Desktop\Nouveau dossier\SANY0875.JPG">
          <a:extLst>
            <a:ext uri="{FF2B5EF4-FFF2-40B4-BE49-F238E27FC236}">
              <a16:creationId xmlns:a16="http://schemas.microsoft.com/office/drawing/2014/main" id="{00000000-0008-0000-0000-000001010000}"/>
            </a:ext>
          </a:extLst>
        </xdr:cNvPr>
        <xdr:cNvPicPr preferRelativeResize="0">
          <a:picLocks/>
        </xdr:cNvPicPr>
      </xdr:nvPicPr>
      <xdr:blipFill>
        <a:blip xmlns:r="http://schemas.openxmlformats.org/officeDocument/2006/relationships" r:embed="rId206" cstate="email">
          <a:extLst>
            <a:ext uri="{28A0092B-C50C-407E-A947-70E740481C1C}">
              <a14:useLocalDpi xmlns:a14="http://schemas.microsoft.com/office/drawing/2010/main"/>
            </a:ext>
          </a:extLst>
        </a:blip>
        <a:srcRect/>
        <a:stretch>
          <a:fillRect/>
        </a:stretch>
      </xdr:blipFill>
      <xdr:spPr bwMode="auto">
        <a:xfrm>
          <a:off x="86972775" y="37776150"/>
          <a:ext cx="2047875" cy="762000"/>
        </a:xfrm>
        <a:prstGeom prst="rect">
          <a:avLst/>
        </a:prstGeom>
        <a:noFill/>
        <a:ln>
          <a:noFill/>
        </a:ln>
      </xdr:spPr>
    </xdr:pic>
    <xdr:clientData/>
  </xdr:twoCellAnchor>
  <xdr:twoCellAnchor editAs="oneCell">
    <xdr:from>
      <xdr:col>50</xdr:col>
      <xdr:colOff>0</xdr:colOff>
      <xdr:row>62</xdr:row>
      <xdr:rowOff>0</xdr:rowOff>
    </xdr:from>
    <xdr:to>
      <xdr:col>51</xdr:col>
      <xdr:colOff>0</xdr:colOff>
      <xdr:row>63</xdr:row>
      <xdr:rowOff>0</xdr:rowOff>
    </xdr:to>
    <xdr:pic>
      <xdr:nvPicPr>
        <xdr:cNvPr id="212" name="Image 211" descr="C:\Users\pc\Desktop\Nouveau dossier\SANY0881.JPG">
          <a:extLst>
            <a:ext uri="{FF2B5EF4-FFF2-40B4-BE49-F238E27FC236}">
              <a16:creationId xmlns:a16="http://schemas.microsoft.com/office/drawing/2014/main" id="{00000000-0008-0000-0000-000015010000}"/>
            </a:ext>
          </a:extLst>
        </xdr:cNvPr>
        <xdr:cNvPicPr preferRelativeResize="0">
          <a:picLocks/>
        </xdr:cNvPicPr>
      </xdr:nvPicPr>
      <xdr:blipFill>
        <a:blip xmlns:r="http://schemas.openxmlformats.org/officeDocument/2006/relationships" r:embed="rId207" cstate="email">
          <a:extLst>
            <a:ext uri="{28A0092B-C50C-407E-A947-70E740481C1C}">
              <a14:useLocalDpi xmlns:a14="http://schemas.microsoft.com/office/drawing/2010/main"/>
            </a:ext>
          </a:extLst>
        </a:blip>
        <a:srcRect/>
        <a:stretch>
          <a:fillRect/>
        </a:stretch>
      </xdr:blipFill>
      <xdr:spPr bwMode="auto">
        <a:xfrm>
          <a:off x="89020650" y="37776150"/>
          <a:ext cx="2047875" cy="762000"/>
        </a:xfrm>
        <a:prstGeom prst="rect">
          <a:avLst/>
        </a:prstGeom>
        <a:noFill/>
        <a:ln>
          <a:noFill/>
        </a:ln>
      </xdr:spPr>
    </xdr:pic>
    <xdr:clientData/>
  </xdr:twoCellAnchor>
  <xdr:twoCellAnchor editAs="oneCell">
    <xdr:from>
      <xdr:col>51</xdr:col>
      <xdr:colOff>0</xdr:colOff>
      <xdr:row>62</xdr:row>
      <xdr:rowOff>0</xdr:rowOff>
    </xdr:from>
    <xdr:to>
      <xdr:col>52</xdr:col>
      <xdr:colOff>0</xdr:colOff>
      <xdr:row>63</xdr:row>
      <xdr:rowOff>0</xdr:rowOff>
    </xdr:to>
    <xdr:pic>
      <xdr:nvPicPr>
        <xdr:cNvPr id="213" name="Image 212" descr="C:\Users\pc\Desktop\Nouveau dossier\SANY0883.JPG">
          <a:extLst>
            <a:ext uri="{FF2B5EF4-FFF2-40B4-BE49-F238E27FC236}">
              <a16:creationId xmlns:a16="http://schemas.microsoft.com/office/drawing/2014/main" id="{00000000-0008-0000-0000-000016010000}"/>
            </a:ext>
          </a:extLst>
        </xdr:cNvPr>
        <xdr:cNvPicPr preferRelativeResize="0">
          <a:picLocks/>
        </xdr:cNvPicPr>
      </xdr:nvPicPr>
      <xdr:blipFill>
        <a:blip xmlns:r="http://schemas.openxmlformats.org/officeDocument/2006/relationships" r:embed="rId208" cstate="email">
          <a:extLst>
            <a:ext uri="{28A0092B-C50C-407E-A947-70E740481C1C}">
              <a14:useLocalDpi xmlns:a14="http://schemas.microsoft.com/office/drawing/2010/main"/>
            </a:ext>
          </a:extLst>
        </a:blip>
        <a:srcRect/>
        <a:stretch>
          <a:fillRect/>
        </a:stretch>
      </xdr:blipFill>
      <xdr:spPr bwMode="auto">
        <a:xfrm>
          <a:off x="91068525" y="37776150"/>
          <a:ext cx="2047875" cy="762000"/>
        </a:xfrm>
        <a:prstGeom prst="rect">
          <a:avLst/>
        </a:prstGeom>
        <a:noFill/>
        <a:ln>
          <a:noFill/>
        </a:ln>
      </xdr:spPr>
    </xdr:pic>
    <xdr:clientData/>
  </xdr:twoCellAnchor>
  <xdr:twoCellAnchor editAs="oneCell">
    <xdr:from>
      <xdr:col>52</xdr:col>
      <xdr:colOff>0</xdr:colOff>
      <xdr:row>62</xdr:row>
      <xdr:rowOff>0</xdr:rowOff>
    </xdr:from>
    <xdr:to>
      <xdr:col>53</xdr:col>
      <xdr:colOff>0</xdr:colOff>
      <xdr:row>63</xdr:row>
      <xdr:rowOff>0</xdr:rowOff>
    </xdr:to>
    <xdr:pic>
      <xdr:nvPicPr>
        <xdr:cNvPr id="214" name="Image 213" descr="C:\Users\pc\Desktop\Nouveau dossier\SANY0891.JPG">
          <a:extLst>
            <a:ext uri="{FF2B5EF4-FFF2-40B4-BE49-F238E27FC236}">
              <a16:creationId xmlns:a16="http://schemas.microsoft.com/office/drawing/2014/main" id="{00000000-0008-0000-0000-000017010000}"/>
            </a:ext>
          </a:extLst>
        </xdr:cNvPr>
        <xdr:cNvPicPr preferRelativeResize="0">
          <a:picLocks/>
        </xdr:cNvPicPr>
      </xdr:nvPicPr>
      <xdr:blipFill>
        <a:blip xmlns:r="http://schemas.openxmlformats.org/officeDocument/2006/relationships" r:embed="rId209" cstate="email">
          <a:extLst>
            <a:ext uri="{28A0092B-C50C-407E-A947-70E740481C1C}">
              <a14:useLocalDpi xmlns:a14="http://schemas.microsoft.com/office/drawing/2010/main"/>
            </a:ext>
          </a:extLst>
        </a:blip>
        <a:srcRect/>
        <a:stretch>
          <a:fillRect/>
        </a:stretch>
      </xdr:blipFill>
      <xdr:spPr bwMode="auto">
        <a:xfrm>
          <a:off x="93116400" y="37776150"/>
          <a:ext cx="2047875" cy="762000"/>
        </a:xfrm>
        <a:prstGeom prst="rect">
          <a:avLst/>
        </a:prstGeom>
        <a:noFill/>
        <a:ln>
          <a:noFill/>
        </a:ln>
      </xdr:spPr>
    </xdr:pic>
    <xdr:clientData/>
  </xdr:twoCellAnchor>
  <xdr:twoCellAnchor editAs="oneCell">
    <xdr:from>
      <xdr:col>49</xdr:col>
      <xdr:colOff>0</xdr:colOff>
      <xdr:row>54</xdr:row>
      <xdr:rowOff>0</xdr:rowOff>
    </xdr:from>
    <xdr:to>
      <xdr:col>50</xdr:col>
      <xdr:colOff>0</xdr:colOff>
      <xdr:row>55</xdr:row>
      <xdr:rowOff>0</xdr:rowOff>
    </xdr:to>
    <xdr:pic>
      <xdr:nvPicPr>
        <xdr:cNvPr id="215" name="Image 214">
          <a:extLst>
            <a:ext uri="{FF2B5EF4-FFF2-40B4-BE49-F238E27FC236}">
              <a16:creationId xmlns:a16="http://schemas.microsoft.com/office/drawing/2014/main" id="{00000000-0008-0000-0000-00001A010000}"/>
            </a:ext>
          </a:extLst>
        </xdr:cNvPr>
        <xdr:cNvPicPr preferRelativeResize="0">
          <a:picLocks/>
        </xdr:cNvPicPr>
      </xdr:nvPicPr>
      <xdr:blipFill>
        <a:blip xmlns:r="http://schemas.openxmlformats.org/officeDocument/2006/relationships" r:embed="rId210" cstate="print">
          <a:extLst>
            <a:ext uri="{28A0092B-C50C-407E-A947-70E740481C1C}">
              <a14:useLocalDpi xmlns:a14="http://schemas.microsoft.com/office/drawing/2010/main" val="0"/>
            </a:ext>
          </a:extLst>
        </a:blip>
        <a:stretch>
          <a:fillRect/>
        </a:stretch>
      </xdr:blipFill>
      <xdr:spPr>
        <a:xfrm>
          <a:off x="86972775" y="38538150"/>
          <a:ext cx="2047875" cy="762000"/>
        </a:xfrm>
        <a:prstGeom prst="rect">
          <a:avLst/>
        </a:prstGeom>
      </xdr:spPr>
    </xdr:pic>
    <xdr:clientData/>
  </xdr:twoCellAnchor>
  <xdr:twoCellAnchor editAs="oneCell">
    <xdr:from>
      <xdr:col>50</xdr:col>
      <xdr:colOff>0</xdr:colOff>
      <xdr:row>54</xdr:row>
      <xdr:rowOff>0</xdr:rowOff>
    </xdr:from>
    <xdr:to>
      <xdr:col>51</xdr:col>
      <xdr:colOff>0</xdr:colOff>
      <xdr:row>55</xdr:row>
      <xdr:rowOff>0</xdr:rowOff>
    </xdr:to>
    <xdr:pic>
      <xdr:nvPicPr>
        <xdr:cNvPr id="216" name="Image 215">
          <a:extLst>
            <a:ext uri="{FF2B5EF4-FFF2-40B4-BE49-F238E27FC236}">
              <a16:creationId xmlns:a16="http://schemas.microsoft.com/office/drawing/2014/main" id="{00000000-0008-0000-0000-00001B010000}"/>
            </a:ext>
          </a:extLst>
        </xdr:cNvPr>
        <xdr:cNvPicPr preferRelativeResize="0">
          <a:picLocks/>
        </xdr:cNvPicPr>
      </xdr:nvPicPr>
      <xdr:blipFill>
        <a:blip xmlns:r="http://schemas.openxmlformats.org/officeDocument/2006/relationships" r:embed="rId211" cstate="print">
          <a:extLst>
            <a:ext uri="{28A0092B-C50C-407E-A947-70E740481C1C}">
              <a14:useLocalDpi xmlns:a14="http://schemas.microsoft.com/office/drawing/2010/main" val="0"/>
            </a:ext>
          </a:extLst>
        </a:blip>
        <a:stretch>
          <a:fillRect/>
        </a:stretch>
      </xdr:blipFill>
      <xdr:spPr>
        <a:xfrm>
          <a:off x="89020650" y="38538150"/>
          <a:ext cx="2047875" cy="762000"/>
        </a:xfrm>
        <a:prstGeom prst="rect">
          <a:avLst/>
        </a:prstGeom>
      </xdr:spPr>
    </xdr:pic>
    <xdr:clientData/>
  </xdr:twoCellAnchor>
  <xdr:twoCellAnchor editAs="oneCell">
    <xdr:from>
      <xdr:col>51</xdr:col>
      <xdr:colOff>0</xdr:colOff>
      <xdr:row>54</xdr:row>
      <xdr:rowOff>0</xdr:rowOff>
    </xdr:from>
    <xdr:to>
      <xdr:col>52</xdr:col>
      <xdr:colOff>0</xdr:colOff>
      <xdr:row>55</xdr:row>
      <xdr:rowOff>0</xdr:rowOff>
    </xdr:to>
    <xdr:pic>
      <xdr:nvPicPr>
        <xdr:cNvPr id="217" name="Image 216">
          <a:extLst>
            <a:ext uri="{FF2B5EF4-FFF2-40B4-BE49-F238E27FC236}">
              <a16:creationId xmlns:a16="http://schemas.microsoft.com/office/drawing/2014/main" id="{00000000-0008-0000-0000-00001C010000}"/>
            </a:ext>
          </a:extLst>
        </xdr:cNvPr>
        <xdr:cNvPicPr preferRelativeResize="0">
          <a:picLocks/>
        </xdr:cNvPicPr>
      </xdr:nvPicPr>
      <xdr:blipFill>
        <a:blip xmlns:r="http://schemas.openxmlformats.org/officeDocument/2006/relationships" r:embed="rId212" cstate="print">
          <a:extLst>
            <a:ext uri="{28A0092B-C50C-407E-A947-70E740481C1C}">
              <a14:useLocalDpi xmlns:a14="http://schemas.microsoft.com/office/drawing/2010/main" val="0"/>
            </a:ext>
          </a:extLst>
        </a:blip>
        <a:stretch>
          <a:fillRect/>
        </a:stretch>
      </xdr:blipFill>
      <xdr:spPr>
        <a:xfrm>
          <a:off x="91068525" y="38538150"/>
          <a:ext cx="2047875" cy="762000"/>
        </a:xfrm>
        <a:prstGeom prst="rect">
          <a:avLst/>
        </a:prstGeom>
      </xdr:spPr>
    </xdr:pic>
    <xdr:clientData/>
  </xdr:twoCellAnchor>
  <xdr:twoCellAnchor editAs="oneCell">
    <xdr:from>
      <xdr:col>52</xdr:col>
      <xdr:colOff>0</xdr:colOff>
      <xdr:row>54</xdr:row>
      <xdr:rowOff>0</xdr:rowOff>
    </xdr:from>
    <xdr:to>
      <xdr:col>53</xdr:col>
      <xdr:colOff>0</xdr:colOff>
      <xdr:row>55</xdr:row>
      <xdr:rowOff>0</xdr:rowOff>
    </xdr:to>
    <xdr:pic>
      <xdr:nvPicPr>
        <xdr:cNvPr id="218" name="Image 217">
          <a:extLst>
            <a:ext uri="{FF2B5EF4-FFF2-40B4-BE49-F238E27FC236}">
              <a16:creationId xmlns:a16="http://schemas.microsoft.com/office/drawing/2014/main" id="{00000000-0008-0000-0000-00001D010000}"/>
            </a:ext>
          </a:extLst>
        </xdr:cNvPr>
        <xdr:cNvPicPr preferRelativeResize="0">
          <a:picLocks/>
        </xdr:cNvPicPr>
      </xdr:nvPicPr>
      <xdr:blipFill>
        <a:blip xmlns:r="http://schemas.openxmlformats.org/officeDocument/2006/relationships" r:embed="rId213" cstate="print">
          <a:extLst>
            <a:ext uri="{28A0092B-C50C-407E-A947-70E740481C1C}">
              <a14:useLocalDpi xmlns:a14="http://schemas.microsoft.com/office/drawing/2010/main" val="0"/>
            </a:ext>
          </a:extLst>
        </a:blip>
        <a:stretch>
          <a:fillRect/>
        </a:stretch>
      </xdr:blipFill>
      <xdr:spPr>
        <a:xfrm>
          <a:off x="93116400" y="38538150"/>
          <a:ext cx="2047875" cy="762000"/>
        </a:xfrm>
        <a:prstGeom prst="rect">
          <a:avLst/>
        </a:prstGeom>
      </xdr:spPr>
    </xdr:pic>
    <xdr:clientData/>
  </xdr:twoCellAnchor>
  <xdr:twoCellAnchor editAs="oneCell">
    <xdr:from>
      <xdr:col>49</xdr:col>
      <xdr:colOff>0</xdr:colOff>
      <xdr:row>255</xdr:row>
      <xdr:rowOff>1</xdr:rowOff>
    </xdr:from>
    <xdr:to>
      <xdr:col>50</xdr:col>
      <xdr:colOff>0</xdr:colOff>
      <xdr:row>256</xdr:row>
      <xdr:rowOff>1</xdr:rowOff>
    </xdr:to>
    <xdr:pic>
      <xdr:nvPicPr>
        <xdr:cNvPr id="219" name="Image 218">
          <a:extLst>
            <a:ext uri="{FF2B5EF4-FFF2-40B4-BE49-F238E27FC236}">
              <a16:creationId xmlns:a16="http://schemas.microsoft.com/office/drawing/2014/main" id="{00000000-0008-0000-0000-000020010000}"/>
            </a:ext>
          </a:extLst>
        </xdr:cNvPr>
        <xdr:cNvPicPr preferRelativeResize="0">
          <a:picLocks noChangeArrowheads="1"/>
        </xdr:cNvPicPr>
      </xdr:nvPicPr>
      <xdr:blipFill>
        <a:blip xmlns:r="http://schemas.openxmlformats.org/officeDocument/2006/relationships" r:embed="rId214">
          <a:extLst>
            <a:ext uri="{28A0092B-C50C-407E-A947-70E740481C1C}">
              <a14:useLocalDpi xmlns:a14="http://schemas.microsoft.com/office/drawing/2010/main" val="0"/>
            </a:ext>
          </a:extLst>
        </a:blip>
        <a:srcRect/>
        <a:stretch>
          <a:fillRect/>
        </a:stretch>
      </xdr:blipFill>
      <xdr:spPr bwMode="auto">
        <a:xfrm>
          <a:off x="86972775" y="32775526"/>
          <a:ext cx="2047875" cy="1276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2</xdr:row>
      <xdr:rowOff>1</xdr:rowOff>
    </xdr:from>
    <xdr:to>
      <xdr:col>50</xdr:col>
      <xdr:colOff>0</xdr:colOff>
      <xdr:row>3</xdr:row>
      <xdr:rowOff>1</xdr:rowOff>
    </xdr:to>
    <xdr:pic>
      <xdr:nvPicPr>
        <xdr:cNvPr id="220" name="Image 219">
          <a:extLst>
            <a:ext uri="{FF2B5EF4-FFF2-40B4-BE49-F238E27FC236}">
              <a16:creationId xmlns:a16="http://schemas.microsoft.com/office/drawing/2014/main" id="{00000000-0008-0000-0000-000021010000}"/>
            </a:ext>
          </a:extLst>
        </xdr:cNvPr>
        <xdr:cNvPicPr preferRelativeResize="0">
          <a:picLocks noChangeArrowheads="1"/>
        </xdr:cNvPicPr>
      </xdr:nvPicPr>
      <xdr:blipFill>
        <a:blip xmlns:r="http://schemas.openxmlformats.org/officeDocument/2006/relationships" r:embed="rId215">
          <a:extLst>
            <a:ext uri="{28A0092B-C50C-407E-A947-70E740481C1C}">
              <a14:useLocalDpi xmlns:a14="http://schemas.microsoft.com/office/drawing/2010/main" val="0"/>
            </a:ext>
          </a:extLst>
        </a:blip>
        <a:srcRect/>
        <a:stretch>
          <a:fillRect/>
        </a:stretch>
      </xdr:blipFill>
      <xdr:spPr bwMode="auto">
        <a:xfrm>
          <a:off x="86972775" y="7258051"/>
          <a:ext cx="2047875" cy="1009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185</xdr:row>
      <xdr:rowOff>0</xdr:rowOff>
    </xdr:from>
    <xdr:to>
      <xdr:col>50</xdr:col>
      <xdr:colOff>0</xdr:colOff>
      <xdr:row>186</xdr:row>
      <xdr:rowOff>0</xdr:rowOff>
    </xdr:to>
    <xdr:pic>
      <xdr:nvPicPr>
        <xdr:cNvPr id="221" name="Image 220">
          <a:extLst>
            <a:ext uri="{FF2B5EF4-FFF2-40B4-BE49-F238E27FC236}">
              <a16:creationId xmlns:a16="http://schemas.microsoft.com/office/drawing/2014/main" id="{00000000-0008-0000-0000-000022010000}"/>
            </a:ext>
          </a:extLst>
        </xdr:cNvPr>
        <xdr:cNvPicPr preferRelativeResize="0">
          <a:picLocks noChangeArrowheads="1"/>
        </xdr:cNvPicPr>
      </xdr:nvPicPr>
      <xdr:blipFill>
        <a:blip xmlns:r="http://schemas.openxmlformats.org/officeDocument/2006/relationships" r:embed="rId216">
          <a:extLst>
            <a:ext uri="{28A0092B-C50C-407E-A947-70E740481C1C}">
              <a14:useLocalDpi xmlns:a14="http://schemas.microsoft.com/office/drawing/2010/main" val="0"/>
            </a:ext>
          </a:extLst>
        </a:blip>
        <a:srcRect/>
        <a:stretch>
          <a:fillRect/>
        </a:stretch>
      </xdr:blipFill>
      <xdr:spPr bwMode="auto">
        <a:xfrm>
          <a:off x="86972775" y="8267700"/>
          <a:ext cx="2047875"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186</xdr:row>
      <xdr:rowOff>0</xdr:rowOff>
    </xdr:from>
    <xdr:to>
      <xdr:col>50</xdr:col>
      <xdr:colOff>0</xdr:colOff>
      <xdr:row>187</xdr:row>
      <xdr:rowOff>0</xdr:rowOff>
    </xdr:to>
    <xdr:pic>
      <xdr:nvPicPr>
        <xdr:cNvPr id="222" name="Image 221">
          <a:extLst>
            <a:ext uri="{FF2B5EF4-FFF2-40B4-BE49-F238E27FC236}">
              <a16:creationId xmlns:a16="http://schemas.microsoft.com/office/drawing/2014/main" id="{00000000-0008-0000-0000-000023010000}"/>
            </a:ext>
          </a:extLst>
        </xdr:cNvPr>
        <xdr:cNvPicPr preferRelativeResize="0">
          <a:picLocks noChangeArrowheads="1"/>
        </xdr:cNvPicPr>
      </xdr:nvPicPr>
      <xdr:blipFill>
        <a:blip xmlns:r="http://schemas.openxmlformats.org/officeDocument/2006/relationships" r:embed="rId217">
          <a:extLst>
            <a:ext uri="{28A0092B-C50C-407E-A947-70E740481C1C}">
              <a14:useLocalDpi xmlns:a14="http://schemas.microsoft.com/office/drawing/2010/main" val="0"/>
            </a:ext>
          </a:extLst>
        </a:blip>
        <a:srcRect/>
        <a:stretch>
          <a:fillRect/>
        </a:stretch>
      </xdr:blipFill>
      <xdr:spPr bwMode="auto">
        <a:xfrm>
          <a:off x="86972775" y="9534525"/>
          <a:ext cx="20478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160</xdr:row>
      <xdr:rowOff>0</xdr:rowOff>
    </xdr:from>
    <xdr:to>
      <xdr:col>50</xdr:col>
      <xdr:colOff>0</xdr:colOff>
      <xdr:row>161</xdr:row>
      <xdr:rowOff>0</xdr:rowOff>
    </xdr:to>
    <xdr:pic>
      <xdr:nvPicPr>
        <xdr:cNvPr id="223" name="Image 222">
          <a:extLst>
            <a:ext uri="{FF2B5EF4-FFF2-40B4-BE49-F238E27FC236}">
              <a16:creationId xmlns:a16="http://schemas.microsoft.com/office/drawing/2014/main" id="{00000000-0008-0000-0000-000024010000}"/>
            </a:ext>
          </a:extLst>
        </xdr:cNvPr>
        <xdr:cNvPicPr preferRelativeResize="0">
          <a:picLocks noChangeArrowheads="1"/>
        </xdr:cNvPicPr>
      </xdr:nvPicPr>
      <xdr:blipFill>
        <a:blip xmlns:r="http://schemas.openxmlformats.org/officeDocument/2006/relationships" r:embed="rId218">
          <a:extLst>
            <a:ext uri="{28A0092B-C50C-407E-A947-70E740481C1C}">
              <a14:useLocalDpi xmlns:a14="http://schemas.microsoft.com/office/drawing/2010/main" val="0"/>
            </a:ext>
          </a:extLst>
        </a:blip>
        <a:srcRect/>
        <a:stretch>
          <a:fillRect/>
        </a:stretch>
      </xdr:blipFill>
      <xdr:spPr bwMode="auto">
        <a:xfrm>
          <a:off x="86972775" y="31270575"/>
          <a:ext cx="2047875" cy="1181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162</xdr:row>
      <xdr:rowOff>0</xdr:rowOff>
    </xdr:from>
    <xdr:to>
      <xdr:col>50</xdr:col>
      <xdr:colOff>0</xdr:colOff>
      <xdr:row>163</xdr:row>
      <xdr:rowOff>0</xdr:rowOff>
    </xdr:to>
    <xdr:pic>
      <xdr:nvPicPr>
        <xdr:cNvPr id="224" name="Image 223">
          <a:extLst>
            <a:ext uri="{FF2B5EF4-FFF2-40B4-BE49-F238E27FC236}">
              <a16:creationId xmlns:a16="http://schemas.microsoft.com/office/drawing/2014/main" id="{00000000-0008-0000-0000-000027010000}"/>
            </a:ext>
          </a:extLst>
        </xdr:cNvPr>
        <xdr:cNvPicPr preferRelativeResize="0">
          <a:picLocks noChangeArrowheads="1"/>
        </xdr:cNvPicPr>
      </xdr:nvPicPr>
      <xdr:blipFill>
        <a:blip xmlns:r="http://schemas.openxmlformats.org/officeDocument/2006/relationships" r:embed="rId219">
          <a:extLst>
            <a:ext uri="{28A0092B-C50C-407E-A947-70E740481C1C}">
              <a14:useLocalDpi xmlns:a14="http://schemas.microsoft.com/office/drawing/2010/main" val="0"/>
            </a:ext>
          </a:extLst>
        </a:blip>
        <a:srcRect/>
        <a:stretch>
          <a:fillRect/>
        </a:stretch>
      </xdr:blipFill>
      <xdr:spPr bwMode="auto">
        <a:xfrm>
          <a:off x="86972775" y="203434950"/>
          <a:ext cx="2047875" cy="1104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161</xdr:row>
      <xdr:rowOff>1</xdr:rowOff>
    </xdr:from>
    <xdr:to>
      <xdr:col>50</xdr:col>
      <xdr:colOff>0</xdr:colOff>
      <xdr:row>162</xdr:row>
      <xdr:rowOff>1</xdr:rowOff>
    </xdr:to>
    <xdr:pic>
      <xdr:nvPicPr>
        <xdr:cNvPr id="225" name="Image 224">
          <a:extLst>
            <a:ext uri="{FF2B5EF4-FFF2-40B4-BE49-F238E27FC236}">
              <a16:creationId xmlns:a16="http://schemas.microsoft.com/office/drawing/2014/main" id="{00000000-0008-0000-0000-000028010000}"/>
            </a:ext>
          </a:extLst>
        </xdr:cNvPr>
        <xdr:cNvPicPr preferRelativeResize="0">
          <a:picLocks noChangeArrowheads="1"/>
        </xdr:cNvPicPr>
      </xdr:nvPicPr>
      <xdr:blipFill>
        <a:blip xmlns:r="http://schemas.openxmlformats.org/officeDocument/2006/relationships" r:embed="rId220">
          <a:extLst>
            <a:ext uri="{28A0092B-C50C-407E-A947-70E740481C1C}">
              <a14:useLocalDpi xmlns:a14="http://schemas.microsoft.com/office/drawing/2010/main" val="0"/>
            </a:ext>
          </a:extLst>
        </a:blip>
        <a:srcRect/>
        <a:stretch>
          <a:fillRect/>
        </a:stretch>
      </xdr:blipFill>
      <xdr:spPr bwMode="auto">
        <a:xfrm>
          <a:off x="86972775" y="202330051"/>
          <a:ext cx="2047875" cy="1104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2047873</xdr:colOff>
      <xdr:row>117</xdr:row>
      <xdr:rowOff>2</xdr:rowOff>
    </xdr:from>
    <xdr:to>
      <xdr:col>50</xdr:col>
      <xdr:colOff>2047874</xdr:colOff>
      <xdr:row>118</xdr:row>
      <xdr:rowOff>2</xdr:rowOff>
    </xdr:to>
    <xdr:pic>
      <xdr:nvPicPr>
        <xdr:cNvPr id="226" name="Image 225" descr="C:\Users\User\AppData\Local\Microsoft\Windows\INetCache\Content.Word\IMG_20210201_171149.jpg">
          <a:extLst>
            <a:ext uri="{FF2B5EF4-FFF2-40B4-BE49-F238E27FC236}">
              <a16:creationId xmlns:a16="http://schemas.microsoft.com/office/drawing/2014/main" id="{00000000-0008-0000-0000-000029010000}"/>
            </a:ext>
          </a:extLst>
        </xdr:cNvPr>
        <xdr:cNvPicPr preferRelativeResize="0">
          <a:picLocks/>
        </xdr:cNvPicPr>
      </xdr:nvPicPr>
      <xdr:blipFill>
        <a:blip xmlns:r="http://schemas.openxmlformats.org/officeDocument/2006/relationships" r:embed="rId221" cstate="email">
          <a:extLst>
            <a:ext uri="{28A0092B-C50C-407E-A947-70E740481C1C}">
              <a14:useLocalDpi xmlns:a14="http://schemas.microsoft.com/office/drawing/2010/main"/>
            </a:ext>
          </a:extLst>
        </a:blip>
        <a:stretch>
          <a:fillRect/>
        </a:stretch>
      </xdr:blipFill>
      <xdr:spPr bwMode="auto">
        <a:xfrm rot="5400000">
          <a:off x="89720736" y="191885889"/>
          <a:ext cx="647700" cy="2047876"/>
        </a:xfrm>
        <a:prstGeom prst="rect">
          <a:avLst/>
        </a:prstGeom>
        <a:noFill/>
        <a:ln>
          <a:noFill/>
        </a:ln>
      </xdr:spPr>
    </xdr:pic>
    <xdr:clientData/>
  </xdr:twoCellAnchor>
  <xdr:twoCellAnchor editAs="oneCell">
    <xdr:from>
      <xdr:col>49</xdr:col>
      <xdr:colOff>0</xdr:colOff>
      <xdr:row>136</xdr:row>
      <xdr:rowOff>1</xdr:rowOff>
    </xdr:from>
    <xdr:to>
      <xdr:col>50</xdr:col>
      <xdr:colOff>0</xdr:colOff>
      <xdr:row>137</xdr:row>
      <xdr:rowOff>1</xdr:rowOff>
    </xdr:to>
    <xdr:pic>
      <xdr:nvPicPr>
        <xdr:cNvPr id="227" name="Image 226">
          <a:extLst>
            <a:ext uri="{FF2B5EF4-FFF2-40B4-BE49-F238E27FC236}">
              <a16:creationId xmlns:a16="http://schemas.microsoft.com/office/drawing/2014/main" id="{00000000-0008-0000-0000-000032010000}"/>
            </a:ext>
          </a:extLst>
        </xdr:cNvPr>
        <xdr:cNvPicPr preferRelativeResize="0">
          <a:picLocks/>
        </xdr:cNvPicPr>
      </xdr:nvPicPr>
      <xdr:blipFill>
        <a:blip xmlns:r="http://schemas.openxmlformats.org/officeDocument/2006/relationships" r:embed="rId222" cstate="print">
          <a:extLst>
            <a:ext uri="{28A0092B-C50C-407E-A947-70E740481C1C}">
              <a14:useLocalDpi xmlns:a14="http://schemas.microsoft.com/office/drawing/2010/main" val="0"/>
            </a:ext>
          </a:extLst>
        </a:blip>
        <a:stretch>
          <a:fillRect/>
        </a:stretch>
      </xdr:blipFill>
      <xdr:spPr>
        <a:xfrm>
          <a:off x="86972775" y="25927051"/>
          <a:ext cx="2047875" cy="485775"/>
        </a:xfrm>
        <a:prstGeom prst="rect">
          <a:avLst/>
        </a:prstGeom>
      </xdr:spPr>
    </xdr:pic>
    <xdr:clientData/>
  </xdr:twoCellAnchor>
  <xdr:twoCellAnchor editAs="oneCell">
    <xdr:from>
      <xdr:col>49</xdr:col>
      <xdr:colOff>0</xdr:colOff>
      <xdr:row>126</xdr:row>
      <xdr:rowOff>1</xdr:rowOff>
    </xdr:from>
    <xdr:to>
      <xdr:col>49</xdr:col>
      <xdr:colOff>2047874</xdr:colOff>
      <xdr:row>127</xdr:row>
      <xdr:rowOff>1</xdr:rowOff>
    </xdr:to>
    <xdr:pic>
      <xdr:nvPicPr>
        <xdr:cNvPr id="228" name="Image 227">
          <a:extLst>
            <a:ext uri="{FF2B5EF4-FFF2-40B4-BE49-F238E27FC236}">
              <a16:creationId xmlns:a16="http://schemas.microsoft.com/office/drawing/2014/main" id="{00000000-0008-0000-0000-000033010000}"/>
            </a:ext>
          </a:extLst>
        </xdr:cNvPr>
        <xdr:cNvPicPr preferRelativeResize="0">
          <a:picLocks/>
        </xdr:cNvPicPr>
      </xdr:nvPicPr>
      <xdr:blipFill>
        <a:blip xmlns:r="http://schemas.openxmlformats.org/officeDocument/2006/relationships" r:embed="rId223" cstate="print">
          <a:extLst>
            <a:ext uri="{28A0092B-C50C-407E-A947-70E740481C1C}">
              <a14:useLocalDpi xmlns:a14="http://schemas.microsoft.com/office/drawing/2010/main" val="0"/>
            </a:ext>
          </a:extLst>
        </a:blip>
        <a:stretch>
          <a:fillRect/>
        </a:stretch>
      </xdr:blipFill>
      <xdr:spPr>
        <a:xfrm>
          <a:off x="86972775" y="26412826"/>
          <a:ext cx="2047874" cy="485775"/>
        </a:xfrm>
        <a:prstGeom prst="rect">
          <a:avLst/>
        </a:prstGeom>
      </xdr:spPr>
    </xdr:pic>
    <xdr:clientData/>
  </xdr:twoCellAnchor>
  <xdr:twoCellAnchor editAs="oneCell">
    <xdr:from>
      <xdr:col>49</xdr:col>
      <xdr:colOff>0</xdr:colOff>
      <xdr:row>141</xdr:row>
      <xdr:rowOff>0</xdr:rowOff>
    </xdr:from>
    <xdr:to>
      <xdr:col>50</xdr:col>
      <xdr:colOff>0</xdr:colOff>
      <xdr:row>142</xdr:row>
      <xdr:rowOff>0</xdr:rowOff>
    </xdr:to>
    <xdr:pic>
      <xdr:nvPicPr>
        <xdr:cNvPr id="229" name="Image 228">
          <a:extLst>
            <a:ext uri="{FF2B5EF4-FFF2-40B4-BE49-F238E27FC236}">
              <a16:creationId xmlns:a16="http://schemas.microsoft.com/office/drawing/2014/main" id="{00000000-0008-0000-0000-000034010000}"/>
            </a:ext>
          </a:extLst>
        </xdr:cNvPr>
        <xdr:cNvPicPr preferRelativeResize="0">
          <a:picLocks/>
        </xdr:cNvPicPr>
      </xdr:nvPicPr>
      <xdr:blipFill>
        <a:blip xmlns:r="http://schemas.openxmlformats.org/officeDocument/2006/relationships" r:embed="rId224" cstate="print">
          <a:extLst>
            <a:ext uri="{28A0092B-C50C-407E-A947-70E740481C1C}">
              <a14:useLocalDpi xmlns:a14="http://schemas.microsoft.com/office/drawing/2010/main" val="0"/>
            </a:ext>
          </a:extLst>
        </a:blip>
        <a:stretch>
          <a:fillRect/>
        </a:stretch>
      </xdr:blipFill>
      <xdr:spPr>
        <a:xfrm>
          <a:off x="86972775" y="56007000"/>
          <a:ext cx="2047875" cy="1905000"/>
        </a:xfrm>
        <a:prstGeom prst="rect">
          <a:avLst/>
        </a:prstGeom>
      </xdr:spPr>
    </xdr:pic>
    <xdr:clientData/>
  </xdr:twoCellAnchor>
  <xdr:twoCellAnchor editAs="oneCell">
    <xdr:from>
      <xdr:col>49</xdr:col>
      <xdr:colOff>0</xdr:colOff>
      <xdr:row>134</xdr:row>
      <xdr:rowOff>0</xdr:rowOff>
    </xdr:from>
    <xdr:to>
      <xdr:col>49</xdr:col>
      <xdr:colOff>2047874</xdr:colOff>
      <xdr:row>135</xdr:row>
      <xdr:rowOff>0</xdr:rowOff>
    </xdr:to>
    <xdr:pic>
      <xdr:nvPicPr>
        <xdr:cNvPr id="230" name="Image 229">
          <a:extLst>
            <a:ext uri="{FF2B5EF4-FFF2-40B4-BE49-F238E27FC236}">
              <a16:creationId xmlns:a16="http://schemas.microsoft.com/office/drawing/2014/main" id="{00000000-0008-0000-0000-000035010000}"/>
            </a:ext>
          </a:extLst>
        </xdr:cNvPr>
        <xdr:cNvPicPr preferRelativeResize="0">
          <a:picLocks/>
        </xdr:cNvPicPr>
      </xdr:nvPicPr>
      <xdr:blipFill>
        <a:blip xmlns:r="http://schemas.openxmlformats.org/officeDocument/2006/relationships" r:embed="rId225" cstate="print">
          <a:extLst>
            <a:ext uri="{28A0092B-C50C-407E-A947-70E740481C1C}">
              <a14:useLocalDpi xmlns:a14="http://schemas.microsoft.com/office/drawing/2010/main" val="0"/>
            </a:ext>
          </a:extLst>
        </a:blip>
        <a:stretch>
          <a:fillRect/>
        </a:stretch>
      </xdr:blipFill>
      <xdr:spPr>
        <a:xfrm>
          <a:off x="86972775" y="57912000"/>
          <a:ext cx="2047874" cy="1905000"/>
        </a:xfrm>
        <a:prstGeom prst="rect">
          <a:avLst/>
        </a:prstGeom>
      </xdr:spPr>
    </xdr:pic>
    <xdr:clientData/>
  </xdr:twoCellAnchor>
  <xdr:twoCellAnchor editAs="oneCell">
    <xdr:from>
      <xdr:col>49</xdr:col>
      <xdr:colOff>0</xdr:colOff>
      <xdr:row>146</xdr:row>
      <xdr:rowOff>0</xdr:rowOff>
    </xdr:from>
    <xdr:to>
      <xdr:col>50</xdr:col>
      <xdr:colOff>0</xdr:colOff>
      <xdr:row>147</xdr:row>
      <xdr:rowOff>0</xdr:rowOff>
    </xdr:to>
    <xdr:pic>
      <xdr:nvPicPr>
        <xdr:cNvPr id="231" name="Image 230">
          <a:extLst>
            <a:ext uri="{FF2B5EF4-FFF2-40B4-BE49-F238E27FC236}">
              <a16:creationId xmlns:a16="http://schemas.microsoft.com/office/drawing/2014/main" id="{00000000-0008-0000-0000-000036010000}"/>
            </a:ext>
          </a:extLst>
        </xdr:cNvPr>
        <xdr:cNvPicPr preferRelativeResize="0">
          <a:picLocks/>
        </xdr:cNvPicPr>
      </xdr:nvPicPr>
      <xdr:blipFill>
        <a:blip xmlns:r="http://schemas.openxmlformats.org/officeDocument/2006/relationships" r:embed="rId226" cstate="print">
          <a:extLst>
            <a:ext uri="{28A0092B-C50C-407E-A947-70E740481C1C}">
              <a14:useLocalDpi xmlns:a14="http://schemas.microsoft.com/office/drawing/2010/main" val="0"/>
            </a:ext>
          </a:extLst>
        </a:blip>
        <a:stretch>
          <a:fillRect/>
        </a:stretch>
      </xdr:blipFill>
      <xdr:spPr>
        <a:xfrm>
          <a:off x="86972775" y="28032075"/>
          <a:ext cx="2047875" cy="485775"/>
        </a:xfrm>
        <a:prstGeom prst="rect">
          <a:avLst/>
        </a:prstGeom>
      </xdr:spPr>
    </xdr:pic>
    <xdr:clientData/>
  </xdr:twoCellAnchor>
  <xdr:twoCellAnchor editAs="oneCell">
    <xdr:from>
      <xdr:col>49</xdr:col>
      <xdr:colOff>0</xdr:colOff>
      <xdr:row>144</xdr:row>
      <xdr:rowOff>0</xdr:rowOff>
    </xdr:from>
    <xdr:to>
      <xdr:col>49</xdr:col>
      <xdr:colOff>2047874</xdr:colOff>
      <xdr:row>145</xdr:row>
      <xdr:rowOff>0</xdr:rowOff>
    </xdr:to>
    <xdr:pic>
      <xdr:nvPicPr>
        <xdr:cNvPr id="232" name="Image 231">
          <a:extLst>
            <a:ext uri="{FF2B5EF4-FFF2-40B4-BE49-F238E27FC236}">
              <a16:creationId xmlns:a16="http://schemas.microsoft.com/office/drawing/2014/main" id="{00000000-0008-0000-0000-000037010000}"/>
            </a:ext>
          </a:extLst>
        </xdr:cNvPr>
        <xdr:cNvPicPr preferRelativeResize="0">
          <a:picLocks/>
        </xdr:cNvPicPr>
      </xdr:nvPicPr>
      <xdr:blipFill>
        <a:blip xmlns:r="http://schemas.openxmlformats.org/officeDocument/2006/relationships" r:embed="rId227" cstate="print">
          <a:extLst>
            <a:ext uri="{28A0092B-C50C-407E-A947-70E740481C1C}">
              <a14:useLocalDpi xmlns:a14="http://schemas.microsoft.com/office/drawing/2010/main" val="0"/>
            </a:ext>
          </a:extLst>
        </a:blip>
        <a:stretch>
          <a:fillRect/>
        </a:stretch>
      </xdr:blipFill>
      <xdr:spPr>
        <a:xfrm>
          <a:off x="86972775" y="28517850"/>
          <a:ext cx="2047874" cy="485775"/>
        </a:xfrm>
        <a:prstGeom prst="rect">
          <a:avLst/>
        </a:prstGeom>
      </xdr:spPr>
    </xdr:pic>
    <xdr:clientData/>
  </xdr:twoCellAnchor>
  <xdr:twoCellAnchor editAs="oneCell">
    <xdr:from>
      <xdr:col>49</xdr:col>
      <xdr:colOff>0</xdr:colOff>
      <xdr:row>147</xdr:row>
      <xdr:rowOff>0</xdr:rowOff>
    </xdr:from>
    <xdr:to>
      <xdr:col>50</xdr:col>
      <xdr:colOff>0</xdr:colOff>
      <xdr:row>148</xdr:row>
      <xdr:rowOff>0</xdr:rowOff>
    </xdr:to>
    <xdr:pic>
      <xdr:nvPicPr>
        <xdr:cNvPr id="233" name="Image 232">
          <a:extLst>
            <a:ext uri="{FF2B5EF4-FFF2-40B4-BE49-F238E27FC236}">
              <a16:creationId xmlns:a16="http://schemas.microsoft.com/office/drawing/2014/main" id="{00000000-0008-0000-0000-000038010000}"/>
            </a:ext>
          </a:extLst>
        </xdr:cNvPr>
        <xdr:cNvPicPr preferRelativeResize="0">
          <a:picLocks/>
        </xdr:cNvPicPr>
      </xdr:nvPicPr>
      <xdr:blipFill>
        <a:blip xmlns:r="http://schemas.openxmlformats.org/officeDocument/2006/relationships" r:embed="rId228" cstate="print">
          <a:extLst>
            <a:ext uri="{28A0092B-C50C-407E-A947-70E740481C1C}">
              <a14:useLocalDpi xmlns:a14="http://schemas.microsoft.com/office/drawing/2010/main" val="0"/>
            </a:ext>
          </a:extLst>
        </a:blip>
        <a:stretch>
          <a:fillRect/>
        </a:stretch>
      </xdr:blipFill>
      <xdr:spPr>
        <a:xfrm>
          <a:off x="86972775" y="29003625"/>
          <a:ext cx="2047875" cy="485775"/>
        </a:xfrm>
        <a:prstGeom prst="rect">
          <a:avLst/>
        </a:prstGeom>
      </xdr:spPr>
    </xdr:pic>
    <xdr:clientData/>
  </xdr:twoCellAnchor>
  <xdr:twoCellAnchor editAs="oneCell">
    <xdr:from>
      <xdr:col>49</xdr:col>
      <xdr:colOff>0</xdr:colOff>
      <xdr:row>148</xdr:row>
      <xdr:rowOff>0</xdr:rowOff>
    </xdr:from>
    <xdr:to>
      <xdr:col>50</xdr:col>
      <xdr:colOff>0</xdr:colOff>
      <xdr:row>149</xdr:row>
      <xdr:rowOff>0</xdr:rowOff>
    </xdr:to>
    <xdr:pic>
      <xdr:nvPicPr>
        <xdr:cNvPr id="234" name="Image 233">
          <a:extLst>
            <a:ext uri="{FF2B5EF4-FFF2-40B4-BE49-F238E27FC236}">
              <a16:creationId xmlns:a16="http://schemas.microsoft.com/office/drawing/2014/main" id="{00000000-0008-0000-0000-000039010000}"/>
            </a:ext>
          </a:extLst>
        </xdr:cNvPr>
        <xdr:cNvPicPr preferRelativeResize="0">
          <a:picLocks/>
        </xdr:cNvPicPr>
      </xdr:nvPicPr>
      <xdr:blipFill>
        <a:blip xmlns:r="http://schemas.openxmlformats.org/officeDocument/2006/relationships" r:embed="rId229" cstate="print">
          <a:extLst>
            <a:ext uri="{28A0092B-C50C-407E-A947-70E740481C1C}">
              <a14:useLocalDpi xmlns:a14="http://schemas.microsoft.com/office/drawing/2010/main" val="0"/>
            </a:ext>
          </a:extLst>
        </a:blip>
        <a:stretch>
          <a:fillRect/>
        </a:stretch>
      </xdr:blipFill>
      <xdr:spPr>
        <a:xfrm>
          <a:off x="86972775" y="29489400"/>
          <a:ext cx="2047875" cy="485775"/>
        </a:xfrm>
        <a:prstGeom prst="rect">
          <a:avLst/>
        </a:prstGeom>
      </xdr:spPr>
    </xdr:pic>
    <xdr:clientData/>
  </xdr:twoCellAnchor>
  <xdr:twoCellAnchor editAs="oneCell">
    <xdr:from>
      <xdr:col>49</xdr:col>
      <xdr:colOff>0</xdr:colOff>
      <xdr:row>180</xdr:row>
      <xdr:rowOff>0</xdr:rowOff>
    </xdr:from>
    <xdr:to>
      <xdr:col>50</xdr:col>
      <xdr:colOff>0</xdr:colOff>
      <xdr:row>181</xdr:row>
      <xdr:rowOff>0</xdr:rowOff>
    </xdr:to>
    <xdr:pic>
      <xdr:nvPicPr>
        <xdr:cNvPr id="235" name="Image 234">
          <a:extLst>
            <a:ext uri="{FF2B5EF4-FFF2-40B4-BE49-F238E27FC236}">
              <a16:creationId xmlns:a16="http://schemas.microsoft.com/office/drawing/2014/main" id="{00000000-0008-0000-0000-00003D010000}"/>
            </a:ext>
          </a:extLst>
        </xdr:cNvPr>
        <xdr:cNvPicPr preferRelativeResize="0">
          <a:picLocks/>
        </xdr:cNvPicPr>
      </xdr:nvPicPr>
      <xdr:blipFill>
        <a:blip xmlns:r="http://schemas.openxmlformats.org/officeDocument/2006/relationships" r:embed="rId230">
          <a:extLst>
            <a:ext uri="{28A0092B-C50C-407E-A947-70E740481C1C}">
              <a14:useLocalDpi xmlns:a14="http://schemas.microsoft.com/office/drawing/2010/main" val="0"/>
            </a:ext>
          </a:extLst>
        </a:blip>
        <a:stretch>
          <a:fillRect/>
        </a:stretch>
      </xdr:blipFill>
      <xdr:spPr>
        <a:xfrm>
          <a:off x="86972775" y="336042000"/>
          <a:ext cx="2047875" cy="1905000"/>
        </a:xfrm>
        <a:prstGeom prst="rect">
          <a:avLst/>
        </a:prstGeom>
      </xdr:spPr>
    </xdr:pic>
    <xdr:clientData/>
  </xdr:twoCellAnchor>
  <xdr:twoCellAnchor editAs="oneCell">
    <xdr:from>
      <xdr:col>49</xdr:col>
      <xdr:colOff>0</xdr:colOff>
      <xdr:row>168</xdr:row>
      <xdr:rowOff>0</xdr:rowOff>
    </xdr:from>
    <xdr:to>
      <xdr:col>49</xdr:col>
      <xdr:colOff>2047874</xdr:colOff>
      <xdr:row>169</xdr:row>
      <xdr:rowOff>0</xdr:rowOff>
    </xdr:to>
    <xdr:pic>
      <xdr:nvPicPr>
        <xdr:cNvPr id="236" name="Image 235">
          <a:extLst>
            <a:ext uri="{FF2B5EF4-FFF2-40B4-BE49-F238E27FC236}">
              <a16:creationId xmlns:a16="http://schemas.microsoft.com/office/drawing/2014/main" id="{00000000-0008-0000-0000-00003E010000}"/>
            </a:ext>
          </a:extLst>
        </xdr:cNvPr>
        <xdr:cNvPicPr preferRelativeResize="0">
          <a:picLocks/>
        </xdr:cNvPicPr>
      </xdr:nvPicPr>
      <xdr:blipFill>
        <a:blip xmlns:r="http://schemas.openxmlformats.org/officeDocument/2006/relationships" r:embed="rId231">
          <a:extLst>
            <a:ext uri="{28A0092B-C50C-407E-A947-70E740481C1C}">
              <a14:useLocalDpi xmlns:a14="http://schemas.microsoft.com/office/drawing/2010/main" val="0"/>
            </a:ext>
          </a:extLst>
        </a:blip>
        <a:stretch>
          <a:fillRect/>
        </a:stretch>
      </xdr:blipFill>
      <xdr:spPr>
        <a:xfrm>
          <a:off x="86972775" y="449218050"/>
          <a:ext cx="2047874" cy="2533650"/>
        </a:xfrm>
        <a:prstGeom prst="rect">
          <a:avLst/>
        </a:prstGeom>
      </xdr:spPr>
    </xdr:pic>
    <xdr:clientData/>
  </xdr:twoCellAnchor>
  <xdr:twoCellAnchor editAs="oneCell">
    <xdr:from>
      <xdr:col>49</xdr:col>
      <xdr:colOff>0</xdr:colOff>
      <xdr:row>217</xdr:row>
      <xdr:rowOff>0</xdr:rowOff>
    </xdr:from>
    <xdr:to>
      <xdr:col>50</xdr:col>
      <xdr:colOff>0</xdr:colOff>
      <xdr:row>218</xdr:row>
      <xdr:rowOff>0</xdr:rowOff>
    </xdr:to>
    <xdr:pic>
      <xdr:nvPicPr>
        <xdr:cNvPr id="237" name="Image 236">
          <a:extLst>
            <a:ext uri="{FF2B5EF4-FFF2-40B4-BE49-F238E27FC236}">
              <a16:creationId xmlns:a16="http://schemas.microsoft.com/office/drawing/2014/main" id="{00000000-0008-0000-0000-00003F010000}"/>
            </a:ext>
          </a:extLst>
        </xdr:cNvPr>
        <xdr:cNvPicPr preferRelativeResize="0">
          <a:picLocks/>
        </xdr:cNvPicPr>
      </xdr:nvPicPr>
      <xdr:blipFill>
        <a:blip xmlns:r="http://schemas.openxmlformats.org/officeDocument/2006/relationships" r:embed="rId232" cstate="print">
          <a:extLst>
            <a:ext uri="{28A0092B-C50C-407E-A947-70E740481C1C}">
              <a14:useLocalDpi xmlns:a14="http://schemas.microsoft.com/office/drawing/2010/main" val="0"/>
            </a:ext>
          </a:extLst>
        </a:blip>
        <a:stretch>
          <a:fillRect/>
        </a:stretch>
      </xdr:blipFill>
      <xdr:spPr>
        <a:xfrm>
          <a:off x="86972775" y="206749650"/>
          <a:ext cx="2047875" cy="2105025"/>
        </a:xfrm>
        <a:prstGeom prst="rect">
          <a:avLst/>
        </a:prstGeom>
      </xdr:spPr>
    </xdr:pic>
    <xdr:clientData/>
  </xdr:twoCellAnchor>
  <xdr:twoCellAnchor editAs="oneCell">
    <xdr:from>
      <xdr:col>49</xdr:col>
      <xdr:colOff>0</xdr:colOff>
      <xdr:row>105</xdr:row>
      <xdr:rowOff>0</xdr:rowOff>
    </xdr:from>
    <xdr:to>
      <xdr:col>50</xdr:col>
      <xdr:colOff>0</xdr:colOff>
      <xdr:row>106</xdr:row>
      <xdr:rowOff>0</xdr:rowOff>
    </xdr:to>
    <xdr:pic>
      <xdr:nvPicPr>
        <xdr:cNvPr id="238" name="Image 237">
          <a:extLst>
            <a:ext uri="{FF2B5EF4-FFF2-40B4-BE49-F238E27FC236}">
              <a16:creationId xmlns:a16="http://schemas.microsoft.com/office/drawing/2014/main" id="{00000000-0008-0000-0000-000040010000}"/>
            </a:ext>
          </a:extLst>
        </xdr:cNvPr>
        <xdr:cNvPicPr preferRelativeResize="0">
          <a:picLocks/>
        </xdr:cNvPicPr>
      </xdr:nvPicPr>
      <xdr:blipFill>
        <a:blip xmlns:r="http://schemas.openxmlformats.org/officeDocument/2006/relationships" r:embed="rId233" cstate="print">
          <a:extLst>
            <a:ext uri="{28A0092B-C50C-407E-A947-70E740481C1C}">
              <a14:useLocalDpi xmlns:a14="http://schemas.microsoft.com/office/drawing/2010/main" val="0"/>
            </a:ext>
          </a:extLst>
        </a:blip>
        <a:stretch>
          <a:fillRect/>
        </a:stretch>
      </xdr:blipFill>
      <xdr:spPr>
        <a:xfrm>
          <a:off x="86972775" y="208854675"/>
          <a:ext cx="2047875" cy="952500"/>
        </a:xfrm>
        <a:prstGeom prst="rect">
          <a:avLst/>
        </a:prstGeom>
      </xdr:spPr>
    </xdr:pic>
    <xdr:clientData/>
  </xdr:twoCellAnchor>
  <xdr:twoCellAnchor editAs="oneCell">
    <xdr:from>
      <xdr:col>49</xdr:col>
      <xdr:colOff>0</xdr:colOff>
      <xdr:row>106</xdr:row>
      <xdr:rowOff>0</xdr:rowOff>
    </xdr:from>
    <xdr:to>
      <xdr:col>50</xdr:col>
      <xdr:colOff>0</xdr:colOff>
      <xdr:row>107</xdr:row>
      <xdr:rowOff>0</xdr:rowOff>
    </xdr:to>
    <xdr:pic>
      <xdr:nvPicPr>
        <xdr:cNvPr id="239" name="Image 238">
          <a:extLst>
            <a:ext uri="{FF2B5EF4-FFF2-40B4-BE49-F238E27FC236}">
              <a16:creationId xmlns:a16="http://schemas.microsoft.com/office/drawing/2014/main" id="{00000000-0008-0000-0000-000042010000}"/>
            </a:ext>
          </a:extLst>
        </xdr:cNvPr>
        <xdr:cNvPicPr preferRelativeResize="0">
          <a:picLocks/>
        </xdr:cNvPicPr>
      </xdr:nvPicPr>
      <xdr:blipFill>
        <a:blip xmlns:r="http://schemas.openxmlformats.org/officeDocument/2006/relationships" r:embed="rId234" cstate="print">
          <a:extLst>
            <a:ext uri="{28A0092B-C50C-407E-A947-70E740481C1C}">
              <a14:useLocalDpi xmlns:a14="http://schemas.microsoft.com/office/drawing/2010/main" val="0"/>
            </a:ext>
          </a:extLst>
        </a:blip>
        <a:stretch>
          <a:fillRect/>
        </a:stretch>
      </xdr:blipFill>
      <xdr:spPr>
        <a:xfrm>
          <a:off x="86972775" y="209807175"/>
          <a:ext cx="2047875" cy="1133475"/>
        </a:xfrm>
        <a:prstGeom prst="rect">
          <a:avLst/>
        </a:prstGeom>
      </xdr:spPr>
    </xdr:pic>
    <xdr:clientData/>
  </xdr:twoCellAnchor>
  <xdr:twoCellAnchor editAs="oneCell">
    <xdr:from>
      <xdr:col>49</xdr:col>
      <xdr:colOff>0</xdr:colOff>
      <xdr:row>173</xdr:row>
      <xdr:rowOff>1</xdr:rowOff>
    </xdr:from>
    <xdr:to>
      <xdr:col>50</xdr:col>
      <xdr:colOff>0</xdr:colOff>
      <xdr:row>174</xdr:row>
      <xdr:rowOff>0</xdr:rowOff>
    </xdr:to>
    <xdr:pic>
      <xdr:nvPicPr>
        <xdr:cNvPr id="240" name="Image 239">
          <a:extLst>
            <a:ext uri="{FF2B5EF4-FFF2-40B4-BE49-F238E27FC236}">
              <a16:creationId xmlns:a16="http://schemas.microsoft.com/office/drawing/2014/main" id="{00000000-0008-0000-0000-000043010000}"/>
            </a:ext>
          </a:extLst>
        </xdr:cNvPr>
        <xdr:cNvPicPr preferRelativeResize="0">
          <a:picLocks/>
        </xdr:cNvPicPr>
      </xdr:nvPicPr>
      <xdr:blipFill>
        <a:blip xmlns:r="http://schemas.openxmlformats.org/officeDocument/2006/relationships" r:embed="rId235" cstate="print">
          <a:extLst>
            <a:ext uri="{28A0092B-C50C-407E-A947-70E740481C1C}">
              <a14:useLocalDpi xmlns:a14="http://schemas.microsoft.com/office/drawing/2010/main" val="0"/>
            </a:ext>
          </a:extLst>
        </a:blip>
        <a:stretch>
          <a:fillRect/>
        </a:stretch>
      </xdr:blipFill>
      <xdr:spPr>
        <a:xfrm>
          <a:off x="86972775" y="210940651"/>
          <a:ext cx="2047875" cy="971549"/>
        </a:xfrm>
        <a:prstGeom prst="rect">
          <a:avLst/>
        </a:prstGeom>
      </xdr:spPr>
    </xdr:pic>
    <xdr:clientData/>
  </xdr:twoCellAnchor>
  <xdr:twoCellAnchor editAs="oneCell">
    <xdr:from>
      <xdr:col>51</xdr:col>
      <xdr:colOff>2047874</xdr:colOff>
      <xdr:row>158</xdr:row>
      <xdr:rowOff>0</xdr:rowOff>
    </xdr:from>
    <xdr:to>
      <xdr:col>52</xdr:col>
      <xdr:colOff>2047874</xdr:colOff>
      <xdr:row>159</xdr:row>
      <xdr:rowOff>0</xdr:rowOff>
    </xdr:to>
    <xdr:pic>
      <xdr:nvPicPr>
        <xdr:cNvPr id="241" name="Image 240" descr="IMG_0228.JPG">
          <a:extLst>
            <a:ext uri="{FF2B5EF4-FFF2-40B4-BE49-F238E27FC236}">
              <a16:creationId xmlns:a16="http://schemas.microsoft.com/office/drawing/2014/main" id="{00000000-0008-0000-0000-000044010000}"/>
            </a:ext>
          </a:extLst>
        </xdr:cNvPr>
        <xdr:cNvPicPr preferRelativeResize="0">
          <a:picLocks/>
        </xdr:cNvPicPr>
      </xdr:nvPicPr>
      <xdr:blipFill>
        <a:blip xmlns:r="http://schemas.openxmlformats.org/officeDocument/2006/relationships" r:embed="rId236" cstate="print"/>
        <a:stretch>
          <a:fillRect/>
        </a:stretch>
      </xdr:blipFill>
      <xdr:spPr>
        <a:xfrm>
          <a:off x="93116399" y="9858375"/>
          <a:ext cx="2047875" cy="809625"/>
        </a:xfrm>
        <a:prstGeom prst="rect">
          <a:avLst/>
        </a:prstGeom>
      </xdr:spPr>
    </xdr:pic>
    <xdr:clientData/>
  </xdr:twoCellAnchor>
  <xdr:twoCellAnchor editAs="oneCell">
    <xdr:from>
      <xdr:col>49</xdr:col>
      <xdr:colOff>0</xdr:colOff>
      <xdr:row>174</xdr:row>
      <xdr:rowOff>0</xdr:rowOff>
    </xdr:from>
    <xdr:to>
      <xdr:col>50</xdr:col>
      <xdr:colOff>0</xdr:colOff>
      <xdr:row>175</xdr:row>
      <xdr:rowOff>0</xdr:rowOff>
    </xdr:to>
    <xdr:pic>
      <xdr:nvPicPr>
        <xdr:cNvPr id="242" name="Image 241" descr="1.jpg">
          <a:extLst>
            <a:ext uri="{FF2B5EF4-FFF2-40B4-BE49-F238E27FC236}">
              <a16:creationId xmlns:a16="http://schemas.microsoft.com/office/drawing/2014/main" id="{00000000-0008-0000-0000-000046010000}"/>
            </a:ext>
          </a:extLst>
        </xdr:cNvPr>
        <xdr:cNvPicPr preferRelativeResize="0">
          <a:picLocks/>
        </xdr:cNvPicPr>
      </xdr:nvPicPr>
      <xdr:blipFill>
        <a:blip xmlns:r="http://schemas.openxmlformats.org/officeDocument/2006/relationships" r:embed="rId237" cstate="print"/>
        <a:stretch>
          <a:fillRect/>
        </a:stretch>
      </xdr:blipFill>
      <xdr:spPr>
        <a:xfrm>
          <a:off x="86972775" y="211912200"/>
          <a:ext cx="2047875" cy="809625"/>
        </a:xfrm>
        <a:prstGeom prst="rect">
          <a:avLst/>
        </a:prstGeom>
      </xdr:spPr>
    </xdr:pic>
    <xdr:clientData/>
  </xdr:twoCellAnchor>
  <xdr:twoCellAnchor editAs="oneCell">
    <xdr:from>
      <xdr:col>49</xdr:col>
      <xdr:colOff>0</xdr:colOff>
      <xdr:row>107</xdr:row>
      <xdr:rowOff>0</xdr:rowOff>
    </xdr:from>
    <xdr:to>
      <xdr:col>49</xdr:col>
      <xdr:colOff>2047874</xdr:colOff>
      <xdr:row>108</xdr:row>
      <xdr:rowOff>0</xdr:rowOff>
    </xdr:to>
    <xdr:pic>
      <xdr:nvPicPr>
        <xdr:cNvPr id="243" name="Image 242">
          <a:extLst>
            <a:ext uri="{FF2B5EF4-FFF2-40B4-BE49-F238E27FC236}">
              <a16:creationId xmlns:a16="http://schemas.microsoft.com/office/drawing/2014/main" id="{00000000-0008-0000-0000-000048010000}"/>
            </a:ext>
          </a:extLst>
        </xdr:cNvPr>
        <xdr:cNvPicPr preferRelativeResize="0">
          <a:picLocks/>
        </xdr:cNvPicPr>
      </xdr:nvPicPr>
      <xdr:blipFill>
        <a:blip xmlns:r="http://schemas.openxmlformats.org/officeDocument/2006/relationships" r:embed="rId238" cstate="print">
          <a:extLst>
            <a:ext uri="{28A0092B-C50C-407E-A947-70E740481C1C}">
              <a14:useLocalDpi xmlns:a14="http://schemas.microsoft.com/office/drawing/2010/main" val="0"/>
            </a:ext>
          </a:extLst>
        </a:blip>
        <a:stretch>
          <a:fillRect/>
        </a:stretch>
      </xdr:blipFill>
      <xdr:spPr bwMode="auto">
        <a:xfrm>
          <a:off x="86972775" y="213693375"/>
          <a:ext cx="2047874" cy="809625"/>
        </a:xfrm>
        <a:prstGeom prst="rect">
          <a:avLst/>
        </a:prstGeom>
        <a:noFill/>
        <a:ln>
          <a:noFill/>
        </a:ln>
      </xdr:spPr>
    </xdr:pic>
    <xdr:clientData/>
  </xdr:twoCellAnchor>
  <xdr:twoCellAnchor editAs="oneCell">
    <xdr:from>
      <xdr:col>49</xdr:col>
      <xdr:colOff>2047874</xdr:colOff>
      <xdr:row>107</xdr:row>
      <xdr:rowOff>0</xdr:rowOff>
    </xdr:from>
    <xdr:to>
      <xdr:col>50</xdr:col>
      <xdr:colOff>2047874</xdr:colOff>
      <xdr:row>108</xdr:row>
      <xdr:rowOff>0</xdr:rowOff>
    </xdr:to>
    <xdr:pic>
      <xdr:nvPicPr>
        <xdr:cNvPr id="244" name="Image 243">
          <a:extLst>
            <a:ext uri="{FF2B5EF4-FFF2-40B4-BE49-F238E27FC236}">
              <a16:creationId xmlns:a16="http://schemas.microsoft.com/office/drawing/2014/main" id="{00000000-0008-0000-0000-000049010000}"/>
            </a:ext>
          </a:extLst>
        </xdr:cNvPr>
        <xdr:cNvPicPr preferRelativeResize="0">
          <a:picLocks/>
        </xdr:cNvPicPr>
      </xdr:nvPicPr>
      <xdr:blipFill>
        <a:blip xmlns:r="http://schemas.openxmlformats.org/officeDocument/2006/relationships" r:embed="rId239" cstate="print">
          <a:extLst>
            <a:ext uri="{28A0092B-C50C-407E-A947-70E740481C1C}">
              <a14:useLocalDpi xmlns:a14="http://schemas.microsoft.com/office/drawing/2010/main" val="0"/>
            </a:ext>
          </a:extLst>
        </a:blip>
        <a:stretch>
          <a:fillRect/>
        </a:stretch>
      </xdr:blipFill>
      <xdr:spPr bwMode="auto">
        <a:xfrm>
          <a:off x="89020649" y="213693375"/>
          <a:ext cx="2047875" cy="809625"/>
        </a:xfrm>
        <a:prstGeom prst="rect">
          <a:avLst/>
        </a:prstGeom>
        <a:noFill/>
        <a:ln>
          <a:noFill/>
        </a:ln>
      </xdr:spPr>
    </xdr:pic>
    <xdr:clientData/>
  </xdr:twoCellAnchor>
  <xdr:twoCellAnchor editAs="oneCell">
    <xdr:from>
      <xdr:col>50</xdr:col>
      <xdr:colOff>2047874</xdr:colOff>
      <xdr:row>107</xdr:row>
      <xdr:rowOff>0</xdr:rowOff>
    </xdr:from>
    <xdr:to>
      <xdr:col>51</xdr:col>
      <xdr:colOff>2047874</xdr:colOff>
      <xdr:row>108</xdr:row>
      <xdr:rowOff>0</xdr:rowOff>
    </xdr:to>
    <xdr:pic>
      <xdr:nvPicPr>
        <xdr:cNvPr id="245" name="Image 244">
          <a:extLst>
            <a:ext uri="{FF2B5EF4-FFF2-40B4-BE49-F238E27FC236}">
              <a16:creationId xmlns:a16="http://schemas.microsoft.com/office/drawing/2014/main" id="{00000000-0008-0000-0000-00004A010000}"/>
            </a:ext>
          </a:extLst>
        </xdr:cNvPr>
        <xdr:cNvPicPr preferRelativeResize="0">
          <a:picLocks/>
        </xdr:cNvPicPr>
      </xdr:nvPicPr>
      <xdr:blipFill>
        <a:blip xmlns:r="http://schemas.openxmlformats.org/officeDocument/2006/relationships" r:embed="rId240" cstate="print">
          <a:extLst>
            <a:ext uri="{28A0092B-C50C-407E-A947-70E740481C1C}">
              <a14:useLocalDpi xmlns:a14="http://schemas.microsoft.com/office/drawing/2010/main" val="0"/>
            </a:ext>
          </a:extLst>
        </a:blip>
        <a:stretch>
          <a:fillRect/>
        </a:stretch>
      </xdr:blipFill>
      <xdr:spPr bwMode="auto">
        <a:xfrm>
          <a:off x="91068524" y="213693375"/>
          <a:ext cx="2047875" cy="809625"/>
        </a:xfrm>
        <a:prstGeom prst="rect">
          <a:avLst/>
        </a:prstGeom>
        <a:noFill/>
        <a:ln>
          <a:noFill/>
        </a:ln>
      </xdr:spPr>
    </xdr:pic>
    <xdr:clientData/>
  </xdr:twoCellAnchor>
  <xdr:twoCellAnchor editAs="oneCell">
    <xdr:from>
      <xdr:col>52</xdr:col>
      <xdr:colOff>0</xdr:colOff>
      <xdr:row>107</xdr:row>
      <xdr:rowOff>0</xdr:rowOff>
    </xdr:from>
    <xdr:to>
      <xdr:col>53</xdr:col>
      <xdr:colOff>0</xdr:colOff>
      <xdr:row>108</xdr:row>
      <xdr:rowOff>0</xdr:rowOff>
    </xdr:to>
    <xdr:pic>
      <xdr:nvPicPr>
        <xdr:cNvPr id="246" name="Image 245">
          <a:extLst>
            <a:ext uri="{FF2B5EF4-FFF2-40B4-BE49-F238E27FC236}">
              <a16:creationId xmlns:a16="http://schemas.microsoft.com/office/drawing/2014/main" id="{00000000-0008-0000-0000-00004B010000}"/>
            </a:ext>
          </a:extLst>
        </xdr:cNvPr>
        <xdr:cNvPicPr preferRelativeResize="0">
          <a:picLocks/>
        </xdr:cNvPicPr>
      </xdr:nvPicPr>
      <xdr:blipFill>
        <a:blip xmlns:r="http://schemas.openxmlformats.org/officeDocument/2006/relationships" r:embed="rId241" cstate="print">
          <a:extLst>
            <a:ext uri="{28A0092B-C50C-407E-A947-70E740481C1C}">
              <a14:useLocalDpi xmlns:a14="http://schemas.microsoft.com/office/drawing/2010/main" val="0"/>
            </a:ext>
          </a:extLst>
        </a:blip>
        <a:stretch>
          <a:fillRect/>
        </a:stretch>
      </xdr:blipFill>
      <xdr:spPr bwMode="auto">
        <a:xfrm>
          <a:off x="93116400" y="468820500"/>
          <a:ext cx="2047875" cy="1905000"/>
        </a:xfrm>
        <a:prstGeom prst="rect">
          <a:avLst/>
        </a:prstGeom>
        <a:noFill/>
        <a:ln>
          <a:noFill/>
        </a:ln>
      </xdr:spPr>
    </xdr:pic>
    <xdr:clientData/>
  </xdr:twoCellAnchor>
  <xdr:twoCellAnchor editAs="oneCell">
    <xdr:from>
      <xdr:col>49</xdr:col>
      <xdr:colOff>0</xdr:colOff>
      <xdr:row>163</xdr:row>
      <xdr:rowOff>0</xdr:rowOff>
    </xdr:from>
    <xdr:to>
      <xdr:col>50</xdr:col>
      <xdr:colOff>0</xdr:colOff>
      <xdr:row>164</xdr:row>
      <xdr:rowOff>0</xdr:rowOff>
    </xdr:to>
    <xdr:pic>
      <xdr:nvPicPr>
        <xdr:cNvPr id="247" name="Image 246">
          <a:extLst>
            <a:ext uri="{FF2B5EF4-FFF2-40B4-BE49-F238E27FC236}">
              <a16:creationId xmlns:a16="http://schemas.microsoft.com/office/drawing/2014/main" id="{00000000-0008-0000-0000-00004C010000}"/>
            </a:ext>
          </a:extLst>
        </xdr:cNvPr>
        <xdr:cNvPicPr preferRelativeResize="0">
          <a:picLocks/>
        </xdr:cNvPicPr>
      </xdr:nvPicPr>
      <xdr:blipFill>
        <a:blip xmlns:r="http://schemas.openxmlformats.org/officeDocument/2006/relationships" r:embed="rId242" cstate="print">
          <a:extLst>
            <a:ext uri="{28A0092B-C50C-407E-A947-70E740481C1C}">
              <a14:useLocalDpi xmlns:a14="http://schemas.microsoft.com/office/drawing/2010/main" val="0"/>
            </a:ext>
          </a:extLst>
        </a:blip>
        <a:stretch>
          <a:fillRect/>
        </a:stretch>
      </xdr:blipFill>
      <xdr:spPr>
        <a:xfrm>
          <a:off x="86972775" y="214503000"/>
          <a:ext cx="2047875" cy="1047750"/>
        </a:xfrm>
        <a:prstGeom prst="rect">
          <a:avLst/>
        </a:prstGeom>
      </xdr:spPr>
    </xdr:pic>
    <xdr:clientData/>
  </xdr:twoCellAnchor>
  <xdr:twoCellAnchor editAs="oneCell">
    <xdr:from>
      <xdr:col>49</xdr:col>
      <xdr:colOff>2047874</xdr:colOff>
      <xdr:row>163</xdr:row>
      <xdr:rowOff>1</xdr:rowOff>
    </xdr:from>
    <xdr:to>
      <xdr:col>50</xdr:col>
      <xdr:colOff>2047874</xdr:colOff>
      <xdr:row>164</xdr:row>
      <xdr:rowOff>1</xdr:rowOff>
    </xdr:to>
    <xdr:pic>
      <xdr:nvPicPr>
        <xdr:cNvPr id="248" name="Image 247">
          <a:extLst>
            <a:ext uri="{FF2B5EF4-FFF2-40B4-BE49-F238E27FC236}">
              <a16:creationId xmlns:a16="http://schemas.microsoft.com/office/drawing/2014/main" id="{00000000-0008-0000-0000-000050010000}"/>
            </a:ext>
          </a:extLst>
        </xdr:cNvPr>
        <xdr:cNvPicPr preferRelativeResize="0">
          <a:picLocks/>
        </xdr:cNvPicPr>
      </xdr:nvPicPr>
      <xdr:blipFill>
        <a:blip xmlns:r="http://schemas.openxmlformats.org/officeDocument/2006/relationships" r:embed="rId243" cstate="print">
          <a:extLst>
            <a:ext uri="{28A0092B-C50C-407E-A947-70E740481C1C}">
              <a14:useLocalDpi xmlns:a14="http://schemas.microsoft.com/office/drawing/2010/main" val="0"/>
            </a:ext>
          </a:extLst>
        </a:blip>
        <a:stretch>
          <a:fillRect/>
        </a:stretch>
      </xdr:blipFill>
      <xdr:spPr>
        <a:xfrm>
          <a:off x="89020649" y="214503001"/>
          <a:ext cx="2047875" cy="1047750"/>
        </a:xfrm>
        <a:prstGeom prst="rect">
          <a:avLst/>
        </a:prstGeom>
      </xdr:spPr>
    </xdr:pic>
    <xdr:clientData/>
  </xdr:twoCellAnchor>
  <xdr:twoCellAnchor editAs="oneCell">
    <xdr:from>
      <xdr:col>50</xdr:col>
      <xdr:colOff>2047874</xdr:colOff>
      <xdr:row>163</xdr:row>
      <xdr:rowOff>0</xdr:rowOff>
    </xdr:from>
    <xdr:to>
      <xdr:col>51</xdr:col>
      <xdr:colOff>2047874</xdr:colOff>
      <xdr:row>164</xdr:row>
      <xdr:rowOff>0</xdr:rowOff>
    </xdr:to>
    <xdr:pic>
      <xdr:nvPicPr>
        <xdr:cNvPr id="249" name="Image 248">
          <a:extLst>
            <a:ext uri="{FF2B5EF4-FFF2-40B4-BE49-F238E27FC236}">
              <a16:creationId xmlns:a16="http://schemas.microsoft.com/office/drawing/2014/main" id="{00000000-0008-0000-0000-000051010000}"/>
            </a:ext>
          </a:extLst>
        </xdr:cNvPr>
        <xdr:cNvPicPr preferRelativeResize="0">
          <a:picLocks/>
        </xdr:cNvPicPr>
      </xdr:nvPicPr>
      <xdr:blipFill>
        <a:blip xmlns:r="http://schemas.openxmlformats.org/officeDocument/2006/relationships" r:embed="rId244" cstate="print">
          <a:extLst>
            <a:ext uri="{28A0092B-C50C-407E-A947-70E740481C1C}">
              <a14:useLocalDpi xmlns:a14="http://schemas.microsoft.com/office/drawing/2010/main" val="0"/>
            </a:ext>
          </a:extLst>
        </a:blip>
        <a:stretch>
          <a:fillRect/>
        </a:stretch>
      </xdr:blipFill>
      <xdr:spPr>
        <a:xfrm>
          <a:off x="91068524" y="214503000"/>
          <a:ext cx="2047875" cy="1047750"/>
        </a:xfrm>
        <a:prstGeom prst="rect">
          <a:avLst/>
        </a:prstGeom>
      </xdr:spPr>
    </xdr:pic>
    <xdr:clientData/>
  </xdr:twoCellAnchor>
  <xdr:twoCellAnchor editAs="oneCell">
    <xdr:from>
      <xdr:col>51</xdr:col>
      <xdr:colOff>2047874</xdr:colOff>
      <xdr:row>163</xdr:row>
      <xdr:rowOff>1</xdr:rowOff>
    </xdr:from>
    <xdr:to>
      <xdr:col>52</xdr:col>
      <xdr:colOff>2047874</xdr:colOff>
      <xdr:row>164</xdr:row>
      <xdr:rowOff>1</xdr:rowOff>
    </xdr:to>
    <xdr:pic>
      <xdr:nvPicPr>
        <xdr:cNvPr id="250" name="Image 249">
          <a:extLst>
            <a:ext uri="{FF2B5EF4-FFF2-40B4-BE49-F238E27FC236}">
              <a16:creationId xmlns:a16="http://schemas.microsoft.com/office/drawing/2014/main" id="{00000000-0008-0000-0000-000052010000}"/>
            </a:ext>
          </a:extLst>
        </xdr:cNvPr>
        <xdr:cNvPicPr preferRelativeResize="0">
          <a:picLocks/>
        </xdr:cNvPicPr>
      </xdr:nvPicPr>
      <xdr:blipFill>
        <a:blip xmlns:r="http://schemas.openxmlformats.org/officeDocument/2006/relationships" r:embed="rId245" cstate="print">
          <a:extLst>
            <a:ext uri="{28A0092B-C50C-407E-A947-70E740481C1C}">
              <a14:useLocalDpi xmlns:a14="http://schemas.microsoft.com/office/drawing/2010/main" val="0"/>
            </a:ext>
          </a:extLst>
        </a:blip>
        <a:stretch>
          <a:fillRect/>
        </a:stretch>
      </xdr:blipFill>
      <xdr:spPr>
        <a:xfrm>
          <a:off x="93116399" y="214503001"/>
          <a:ext cx="2047875" cy="1047750"/>
        </a:xfrm>
        <a:prstGeom prst="rect">
          <a:avLst/>
        </a:prstGeom>
      </xdr:spPr>
    </xdr:pic>
    <xdr:clientData/>
  </xdr:twoCellAnchor>
  <xdr:twoCellAnchor editAs="oneCell">
    <xdr:from>
      <xdr:col>50</xdr:col>
      <xdr:colOff>0</xdr:colOff>
      <xdr:row>118</xdr:row>
      <xdr:rowOff>0</xdr:rowOff>
    </xdr:from>
    <xdr:to>
      <xdr:col>51</xdr:col>
      <xdr:colOff>0</xdr:colOff>
      <xdr:row>119</xdr:row>
      <xdr:rowOff>0</xdr:rowOff>
    </xdr:to>
    <xdr:pic>
      <xdr:nvPicPr>
        <xdr:cNvPr id="251" name="Image 250" descr="4.jpg">
          <a:extLst>
            <a:ext uri="{FF2B5EF4-FFF2-40B4-BE49-F238E27FC236}">
              <a16:creationId xmlns:a16="http://schemas.microsoft.com/office/drawing/2014/main" id="{00000000-0008-0000-0000-000061010000}"/>
            </a:ext>
          </a:extLst>
        </xdr:cNvPr>
        <xdr:cNvPicPr preferRelativeResize="0">
          <a:picLocks/>
        </xdr:cNvPicPr>
      </xdr:nvPicPr>
      <xdr:blipFill>
        <a:blip xmlns:r="http://schemas.openxmlformats.org/officeDocument/2006/relationships" r:embed="rId246" cstate="print"/>
        <a:stretch>
          <a:fillRect/>
        </a:stretch>
      </xdr:blipFill>
      <xdr:spPr>
        <a:xfrm>
          <a:off x="89020650" y="69075300"/>
          <a:ext cx="2047875" cy="1714500"/>
        </a:xfrm>
        <a:prstGeom prst="rect">
          <a:avLst/>
        </a:prstGeom>
      </xdr:spPr>
    </xdr:pic>
    <xdr:clientData/>
  </xdr:twoCellAnchor>
  <xdr:twoCellAnchor editAs="oneCell">
    <xdr:from>
      <xdr:col>49</xdr:col>
      <xdr:colOff>0</xdr:colOff>
      <xdr:row>108</xdr:row>
      <xdr:rowOff>0</xdr:rowOff>
    </xdr:from>
    <xdr:to>
      <xdr:col>50</xdr:col>
      <xdr:colOff>0</xdr:colOff>
      <xdr:row>109</xdr:row>
      <xdr:rowOff>0</xdr:rowOff>
    </xdr:to>
    <xdr:pic>
      <xdr:nvPicPr>
        <xdr:cNvPr id="252" name="Image 251">
          <a:extLst>
            <a:ext uri="{FF2B5EF4-FFF2-40B4-BE49-F238E27FC236}">
              <a16:creationId xmlns:a16="http://schemas.microsoft.com/office/drawing/2014/main" id="{00000000-0008-0000-0000-000062010000}"/>
            </a:ext>
          </a:extLst>
        </xdr:cNvPr>
        <xdr:cNvPicPr preferRelativeResize="0">
          <a:picLocks/>
        </xdr:cNvPicPr>
      </xdr:nvPicPr>
      <xdr:blipFill>
        <a:blip xmlns:r="http://schemas.openxmlformats.org/officeDocument/2006/relationships" r:embed="rId247" cstate="print">
          <a:extLst>
            <a:ext uri="{28A0092B-C50C-407E-A947-70E740481C1C}">
              <a14:useLocalDpi xmlns:a14="http://schemas.microsoft.com/office/drawing/2010/main" val="0"/>
            </a:ext>
          </a:extLst>
        </a:blip>
        <a:stretch>
          <a:fillRect/>
        </a:stretch>
      </xdr:blipFill>
      <xdr:spPr>
        <a:xfrm>
          <a:off x="86972775" y="217646250"/>
          <a:ext cx="2047875" cy="1047750"/>
        </a:xfrm>
        <a:prstGeom prst="rect">
          <a:avLst/>
        </a:prstGeom>
      </xdr:spPr>
    </xdr:pic>
    <xdr:clientData/>
  </xdr:twoCellAnchor>
  <xdr:twoCellAnchor editAs="oneCell">
    <xdr:from>
      <xdr:col>49</xdr:col>
      <xdr:colOff>2047874</xdr:colOff>
      <xdr:row>108</xdr:row>
      <xdr:rowOff>0</xdr:rowOff>
    </xdr:from>
    <xdr:to>
      <xdr:col>50</xdr:col>
      <xdr:colOff>2047874</xdr:colOff>
      <xdr:row>109</xdr:row>
      <xdr:rowOff>0</xdr:rowOff>
    </xdr:to>
    <xdr:pic>
      <xdr:nvPicPr>
        <xdr:cNvPr id="253" name="Image 252">
          <a:extLst>
            <a:ext uri="{FF2B5EF4-FFF2-40B4-BE49-F238E27FC236}">
              <a16:creationId xmlns:a16="http://schemas.microsoft.com/office/drawing/2014/main" id="{00000000-0008-0000-0000-000063010000}"/>
            </a:ext>
          </a:extLst>
        </xdr:cNvPr>
        <xdr:cNvPicPr preferRelativeResize="0">
          <a:picLocks/>
        </xdr:cNvPicPr>
      </xdr:nvPicPr>
      <xdr:blipFill>
        <a:blip xmlns:r="http://schemas.openxmlformats.org/officeDocument/2006/relationships" r:embed="rId248" cstate="print">
          <a:extLst>
            <a:ext uri="{28A0092B-C50C-407E-A947-70E740481C1C}">
              <a14:useLocalDpi xmlns:a14="http://schemas.microsoft.com/office/drawing/2010/main" val="0"/>
            </a:ext>
          </a:extLst>
        </a:blip>
        <a:stretch>
          <a:fillRect/>
        </a:stretch>
      </xdr:blipFill>
      <xdr:spPr>
        <a:xfrm>
          <a:off x="89020649" y="217646250"/>
          <a:ext cx="2047875" cy="1047750"/>
        </a:xfrm>
        <a:prstGeom prst="rect">
          <a:avLst/>
        </a:prstGeom>
      </xdr:spPr>
    </xdr:pic>
    <xdr:clientData/>
  </xdr:twoCellAnchor>
  <xdr:twoCellAnchor editAs="oneCell">
    <xdr:from>
      <xdr:col>51</xdr:col>
      <xdr:colOff>0</xdr:colOff>
      <xdr:row>108</xdr:row>
      <xdr:rowOff>0</xdr:rowOff>
    </xdr:from>
    <xdr:to>
      <xdr:col>52</xdr:col>
      <xdr:colOff>0</xdr:colOff>
      <xdr:row>109</xdr:row>
      <xdr:rowOff>0</xdr:rowOff>
    </xdr:to>
    <xdr:pic>
      <xdr:nvPicPr>
        <xdr:cNvPr id="254" name="Image 253">
          <a:extLst>
            <a:ext uri="{FF2B5EF4-FFF2-40B4-BE49-F238E27FC236}">
              <a16:creationId xmlns:a16="http://schemas.microsoft.com/office/drawing/2014/main" id="{00000000-0008-0000-0000-000064010000}"/>
            </a:ext>
          </a:extLst>
        </xdr:cNvPr>
        <xdr:cNvPicPr preferRelativeResize="0">
          <a:picLocks/>
        </xdr:cNvPicPr>
      </xdr:nvPicPr>
      <xdr:blipFill>
        <a:blip xmlns:r="http://schemas.openxmlformats.org/officeDocument/2006/relationships" r:embed="rId249" cstate="print">
          <a:extLst>
            <a:ext uri="{28A0092B-C50C-407E-A947-70E740481C1C}">
              <a14:useLocalDpi xmlns:a14="http://schemas.microsoft.com/office/drawing/2010/main" val="0"/>
            </a:ext>
          </a:extLst>
        </a:blip>
        <a:stretch>
          <a:fillRect/>
        </a:stretch>
      </xdr:blipFill>
      <xdr:spPr>
        <a:xfrm>
          <a:off x="91068525" y="217646250"/>
          <a:ext cx="2047875" cy="1047750"/>
        </a:xfrm>
        <a:prstGeom prst="rect">
          <a:avLst/>
        </a:prstGeom>
      </xdr:spPr>
    </xdr:pic>
    <xdr:clientData/>
  </xdr:twoCellAnchor>
  <xdr:twoCellAnchor editAs="oneCell">
    <xdr:from>
      <xdr:col>51</xdr:col>
      <xdr:colOff>2047874</xdr:colOff>
      <xdr:row>108</xdr:row>
      <xdr:rowOff>0</xdr:rowOff>
    </xdr:from>
    <xdr:to>
      <xdr:col>52</xdr:col>
      <xdr:colOff>2047874</xdr:colOff>
      <xdr:row>109</xdr:row>
      <xdr:rowOff>0</xdr:rowOff>
    </xdr:to>
    <xdr:pic>
      <xdr:nvPicPr>
        <xdr:cNvPr id="255" name="Image 254">
          <a:extLst>
            <a:ext uri="{FF2B5EF4-FFF2-40B4-BE49-F238E27FC236}">
              <a16:creationId xmlns:a16="http://schemas.microsoft.com/office/drawing/2014/main" id="{00000000-0008-0000-0000-000065010000}"/>
            </a:ext>
          </a:extLst>
        </xdr:cNvPr>
        <xdr:cNvPicPr preferRelativeResize="0">
          <a:picLocks/>
        </xdr:cNvPicPr>
      </xdr:nvPicPr>
      <xdr:blipFill>
        <a:blip xmlns:r="http://schemas.openxmlformats.org/officeDocument/2006/relationships" r:embed="rId250" cstate="print">
          <a:extLst>
            <a:ext uri="{28A0092B-C50C-407E-A947-70E740481C1C}">
              <a14:useLocalDpi xmlns:a14="http://schemas.microsoft.com/office/drawing/2010/main" val="0"/>
            </a:ext>
          </a:extLst>
        </a:blip>
        <a:stretch>
          <a:fillRect/>
        </a:stretch>
      </xdr:blipFill>
      <xdr:spPr>
        <a:xfrm>
          <a:off x="93116399" y="217646250"/>
          <a:ext cx="2047875" cy="1047750"/>
        </a:xfrm>
        <a:prstGeom prst="rect">
          <a:avLst/>
        </a:prstGeom>
      </xdr:spPr>
    </xdr:pic>
    <xdr:clientData/>
  </xdr:twoCellAnchor>
  <xdr:twoCellAnchor editAs="oneCell">
    <xdr:from>
      <xdr:col>48</xdr:col>
      <xdr:colOff>3486149</xdr:colOff>
      <xdr:row>109</xdr:row>
      <xdr:rowOff>1</xdr:rowOff>
    </xdr:from>
    <xdr:to>
      <xdr:col>49</xdr:col>
      <xdr:colOff>2047874</xdr:colOff>
      <xdr:row>110</xdr:row>
      <xdr:rowOff>1</xdr:rowOff>
    </xdr:to>
    <xdr:pic>
      <xdr:nvPicPr>
        <xdr:cNvPr id="256" name="Image 255" descr="1.jpg">
          <a:extLst>
            <a:ext uri="{FF2B5EF4-FFF2-40B4-BE49-F238E27FC236}">
              <a16:creationId xmlns:a16="http://schemas.microsoft.com/office/drawing/2014/main" id="{00000000-0008-0000-0000-000066010000}"/>
            </a:ext>
          </a:extLst>
        </xdr:cNvPr>
        <xdr:cNvPicPr preferRelativeResize="0">
          <a:picLocks/>
        </xdr:cNvPicPr>
      </xdr:nvPicPr>
      <xdr:blipFill>
        <a:blip xmlns:r="http://schemas.openxmlformats.org/officeDocument/2006/relationships" r:embed="rId251" cstate="print"/>
        <a:stretch>
          <a:fillRect/>
        </a:stretch>
      </xdr:blipFill>
      <xdr:spPr>
        <a:xfrm>
          <a:off x="86972774" y="381762001"/>
          <a:ext cx="2047875" cy="1524000"/>
        </a:xfrm>
        <a:prstGeom prst="rect">
          <a:avLst/>
        </a:prstGeom>
      </xdr:spPr>
    </xdr:pic>
    <xdr:clientData/>
  </xdr:twoCellAnchor>
  <xdr:twoCellAnchor editAs="oneCell">
    <xdr:from>
      <xdr:col>50</xdr:col>
      <xdr:colOff>0</xdr:colOff>
      <xdr:row>109</xdr:row>
      <xdr:rowOff>0</xdr:rowOff>
    </xdr:from>
    <xdr:to>
      <xdr:col>50</xdr:col>
      <xdr:colOff>2047874</xdr:colOff>
      <xdr:row>110</xdr:row>
      <xdr:rowOff>0</xdr:rowOff>
    </xdr:to>
    <xdr:pic>
      <xdr:nvPicPr>
        <xdr:cNvPr id="257" name="Image 256" descr="2.jpg">
          <a:extLst>
            <a:ext uri="{FF2B5EF4-FFF2-40B4-BE49-F238E27FC236}">
              <a16:creationId xmlns:a16="http://schemas.microsoft.com/office/drawing/2014/main" id="{00000000-0008-0000-0000-000067010000}"/>
            </a:ext>
          </a:extLst>
        </xdr:cNvPr>
        <xdr:cNvPicPr preferRelativeResize="0">
          <a:picLocks/>
        </xdr:cNvPicPr>
      </xdr:nvPicPr>
      <xdr:blipFill>
        <a:blip xmlns:r="http://schemas.openxmlformats.org/officeDocument/2006/relationships" r:embed="rId252" cstate="print"/>
        <a:stretch>
          <a:fillRect/>
        </a:stretch>
      </xdr:blipFill>
      <xdr:spPr>
        <a:xfrm>
          <a:off x="89020650" y="381762000"/>
          <a:ext cx="2047874" cy="1524000"/>
        </a:xfrm>
        <a:prstGeom prst="rect">
          <a:avLst/>
        </a:prstGeom>
      </xdr:spPr>
    </xdr:pic>
    <xdr:clientData/>
  </xdr:twoCellAnchor>
  <xdr:twoCellAnchor editAs="oneCell">
    <xdr:from>
      <xdr:col>50</xdr:col>
      <xdr:colOff>2047874</xdr:colOff>
      <xdr:row>109</xdr:row>
      <xdr:rowOff>0</xdr:rowOff>
    </xdr:from>
    <xdr:to>
      <xdr:col>51</xdr:col>
      <xdr:colOff>2047874</xdr:colOff>
      <xdr:row>110</xdr:row>
      <xdr:rowOff>0</xdr:rowOff>
    </xdr:to>
    <xdr:pic>
      <xdr:nvPicPr>
        <xdr:cNvPr id="258" name="Image 257" descr="3.jpg">
          <a:extLst>
            <a:ext uri="{FF2B5EF4-FFF2-40B4-BE49-F238E27FC236}">
              <a16:creationId xmlns:a16="http://schemas.microsoft.com/office/drawing/2014/main" id="{00000000-0008-0000-0000-000068010000}"/>
            </a:ext>
          </a:extLst>
        </xdr:cNvPr>
        <xdr:cNvPicPr preferRelativeResize="0">
          <a:picLocks/>
        </xdr:cNvPicPr>
      </xdr:nvPicPr>
      <xdr:blipFill>
        <a:blip xmlns:r="http://schemas.openxmlformats.org/officeDocument/2006/relationships" r:embed="rId253" cstate="print"/>
        <a:stretch>
          <a:fillRect/>
        </a:stretch>
      </xdr:blipFill>
      <xdr:spPr>
        <a:xfrm>
          <a:off x="91068524" y="218694000"/>
          <a:ext cx="2047875" cy="1047750"/>
        </a:xfrm>
        <a:prstGeom prst="rect">
          <a:avLst/>
        </a:prstGeom>
      </xdr:spPr>
    </xdr:pic>
    <xdr:clientData/>
  </xdr:twoCellAnchor>
  <xdr:twoCellAnchor editAs="oneCell">
    <xdr:from>
      <xdr:col>49</xdr:col>
      <xdr:colOff>0</xdr:colOff>
      <xdr:row>110</xdr:row>
      <xdr:rowOff>1</xdr:rowOff>
    </xdr:from>
    <xdr:to>
      <xdr:col>50</xdr:col>
      <xdr:colOff>0</xdr:colOff>
      <xdr:row>111</xdr:row>
      <xdr:rowOff>1</xdr:rowOff>
    </xdr:to>
    <xdr:pic>
      <xdr:nvPicPr>
        <xdr:cNvPr id="259" name="Image 258" descr="Aucune description disponible.">
          <a:extLst>
            <a:ext uri="{FF2B5EF4-FFF2-40B4-BE49-F238E27FC236}">
              <a16:creationId xmlns:a16="http://schemas.microsoft.com/office/drawing/2014/main" id="{00000000-0008-0000-0000-00006A010000}"/>
            </a:ext>
          </a:extLst>
        </xdr:cNvPr>
        <xdr:cNvPicPr preferRelativeResize="0">
          <a:picLocks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86972775" y="219741751"/>
          <a:ext cx="2047875"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110</xdr:row>
      <xdr:rowOff>0</xdr:rowOff>
    </xdr:from>
    <xdr:to>
      <xdr:col>51</xdr:col>
      <xdr:colOff>0</xdr:colOff>
      <xdr:row>111</xdr:row>
      <xdr:rowOff>0</xdr:rowOff>
    </xdr:to>
    <xdr:pic>
      <xdr:nvPicPr>
        <xdr:cNvPr id="260" name="Image 259" descr="PAVAGE.jpg">
          <a:extLst>
            <a:ext uri="{FF2B5EF4-FFF2-40B4-BE49-F238E27FC236}">
              <a16:creationId xmlns:a16="http://schemas.microsoft.com/office/drawing/2014/main" id="{00000000-0008-0000-0000-00006B010000}"/>
            </a:ext>
          </a:extLst>
        </xdr:cNvPr>
        <xdr:cNvPicPr preferRelativeResize="0">
          <a:picLocks/>
        </xdr:cNvPicPr>
      </xdr:nvPicPr>
      <xdr:blipFill>
        <a:blip xmlns:r="http://schemas.openxmlformats.org/officeDocument/2006/relationships" r:embed="rId255" cstate="print"/>
        <a:stretch>
          <a:fillRect/>
        </a:stretch>
      </xdr:blipFill>
      <xdr:spPr>
        <a:xfrm>
          <a:off x="89020650" y="219741750"/>
          <a:ext cx="2047875" cy="971550"/>
        </a:xfrm>
        <a:prstGeom prst="rect">
          <a:avLst/>
        </a:prstGeom>
      </xdr:spPr>
    </xdr:pic>
    <xdr:clientData/>
  </xdr:twoCellAnchor>
  <xdr:twoCellAnchor editAs="oneCell">
    <xdr:from>
      <xdr:col>49</xdr:col>
      <xdr:colOff>0</xdr:colOff>
      <xdr:row>111</xdr:row>
      <xdr:rowOff>0</xdr:rowOff>
    </xdr:from>
    <xdr:to>
      <xdr:col>50</xdr:col>
      <xdr:colOff>0</xdr:colOff>
      <xdr:row>112</xdr:row>
      <xdr:rowOff>0</xdr:rowOff>
    </xdr:to>
    <xdr:pic>
      <xdr:nvPicPr>
        <xdr:cNvPr id="261" name="Image 260">
          <a:extLst>
            <a:ext uri="{FF2B5EF4-FFF2-40B4-BE49-F238E27FC236}">
              <a16:creationId xmlns:a16="http://schemas.microsoft.com/office/drawing/2014/main" id="{00000000-0008-0000-0000-00006D010000}"/>
            </a:ext>
          </a:extLst>
        </xdr:cNvPr>
        <xdr:cNvPicPr preferRelativeResize="0">
          <a:picLocks noChangeArrowheads="1"/>
        </xdr:cNvPicPr>
      </xdr:nvPicPr>
      <xdr:blipFill>
        <a:blip xmlns:r="http://schemas.openxmlformats.org/officeDocument/2006/relationships" r:embed="rId256" cstate="print">
          <a:extLst>
            <a:ext uri="{28A0092B-C50C-407E-A947-70E740481C1C}">
              <a14:useLocalDpi xmlns:a14="http://schemas.microsoft.com/office/drawing/2010/main" val="0"/>
            </a:ext>
          </a:extLst>
        </a:blip>
        <a:stretch>
          <a:fillRect/>
        </a:stretch>
      </xdr:blipFill>
      <xdr:spPr bwMode="auto">
        <a:xfrm>
          <a:off x="86972775" y="220713300"/>
          <a:ext cx="2047875" cy="971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111</xdr:row>
      <xdr:rowOff>1</xdr:rowOff>
    </xdr:from>
    <xdr:to>
      <xdr:col>51</xdr:col>
      <xdr:colOff>0</xdr:colOff>
      <xdr:row>112</xdr:row>
      <xdr:rowOff>1</xdr:rowOff>
    </xdr:to>
    <xdr:pic>
      <xdr:nvPicPr>
        <xdr:cNvPr id="262" name="Image 261" descr="1.jpg">
          <a:extLst>
            <a:ext uri="{FF2B5EF4-FFF2-40B4-BE49-F238E27FC236}">
              <a16:creationId xmlns:a16="http://schemas.microsoft.com/office/drawing/2014/main" id="{00000000-0008-0000-0000-00006E010000}"/>
            </a:ext>
          </a:extLst>
        </xdr:cNvPr>
        <xdr:cNvPicPr preferRelativeResize="0">
          <a:picLocks/>
        </xdr:cNvPicPr>
      </xdr:nvPicPr>
      <xdr:blipFill>
        <a:blip xmlns:r="http://schemas.openxmlformats.org/officeDocument/2006/relationships" r:embed="rId257" cstate="print"/>
        <a:stretch>
          <a:fillRect/>
        </a:stretch>
      </xdr:blipFill>
      <xdr:spPr>
        <a:xfrm>
          <a:off x="89020650" y="220713301"/>
          <a:ext cx="2047875" cy="971550"/>
        </a:xfrm>
        <a:prstGeom prst="rect">
          <a:avLst/>
        </a:prstGeom>
      </xdr:spPr>
    </xdr:pic>
    <xdr:clientData/>
  </xdr:twoCellAnchor>
  <xdr:twoCellAnchor editAs="oneCell">
    <xdr:from>
      <xdr:col>51</xdr:col>
      <xdr:colOff>0</xdr:colOff>
      <xdr:row>111</xdr:row>
      <xdr:rowOff>0</xdr:rowOff>
    </xdr:from>
    <xdr:to>
      <xdr:col>52</xdr:col>
      <xdr:colOff>0</xdr:colOff>
      <xdr:row>112</xdr:row>
      <xdr:rowOff>0</xdr:rowOff>
    </xdr:to>
    <xdr:pic>
      <xdr:nvPicPr>
        <xdr:cNvPr id="263" name="Image 262" descr="PAVAGE.jpg">
          <a:extLst>
            <a:ext uri="{FF2B5EF4-FFF2-40B4-BE49-F238E27FC236}">
              <a16:creationId xmlns:a16="http://schemas.microsoft.com/office/drawing/2014/main" id="{00000000-0008-0000-0000-00006F010000}"/>
            </a:ext>
          </a:extLst>
        </xdr:cNvPr>
        <xdr:cNvPicPr preferRelativeResize="0">
          <a:picLocks/>
        </xdr:cNvPicPr>
      </xdr:nvPicPr>
      <xdr:blipFill>
        <a:blip xmlns:r="http://schemas.openxmlformats.org/officeDocument/2006/relationships" r:embed="rId258" cstate="print"/>
        <a:stretch>
          <a:fillRect/>
        </a:stretch>
      </xdr:blipFill>
      <xdr:spPr>
        <a:xfrm>
          <a:off x="91068525" y="220713300"/>
          <a:ext cx="2047875" cy="971550"/>
        </a:xfrm>
        <a:prstGeom prst="rect">
          <a:avLst/>
        </a:prstGeom>
      </xdr:spPr>
    </xdr:pic>
    <xdr:clientData/>
  </xdr:twoCellAnchor>
  <xdr:twoCellAnchor editAs="oneCell">
    <xdr:from>
      <xdr:col>49</xdr:col>
      <xdr:colOff>0</xdr:colOff>
      <xdr:row>178</xdr:row>
      <xdr:rowOff>0</xdr:rowOff>
    </xdr:from>
    <xdr:to>
      <xdr:col>49</xdr:col>
      <xdr:colOff>2047874</xdr:colOff>
      <xdr:row>179</xdr:row>
      <xdr:rowOff>0</xdr:rowOff>
    </xdr:to>
    <xdr:pic>
      <xdr:nvPicPr>
        <xdr:cNvPr id="264" name="Image 263">
          <a:extLst>
            <a:ext uri="{FF2B5EF4-FFF2-40B4-BE49-F238E27FC236}">
              <a16:creationId xmlns:a16="http://schemas.microsoft.com/office/drawing/2014/main" id="{00000000-0008-0000-0000-000071010000}"/>
            </a:ext>
          </a:extLst>
        </xdr:cNvPr>
        <xdr:cNvPicPr preferRelativeResize="0">
          <a:picLocks/>
        </xdr:cNvPicPr>
      </xdr:nvPicPr>
      <xdr:blipFill>
        <a:blip xmlns:r="http://schemas.openxmlformats.org/officeDocument/2006/relationships" r:embed="rId259" cstate="print">
          <a:extLst>
            <a:ext uri="{28A0092B-C50C-407E-A947-70E740481C1C}">
              <a14:useLocalDpi xmlns:a14="http://schemas.microsoft.com/office/drawing/2010/main" val="0"/>
            </a:ext>
          </a:extLst>
        </a:blip>
        <a:stretch>
          <a:fillRect/>
        </a:stretch>
      </xdr:blipFill>
      <xdr:spPr bwMode="auto">
        <a:xfrm>
          <a:off x="86972775" y="221684850"/>
          <a:ext cx="2047874" cy="809625"/>
        </a:xfrm>
        <a:prstGeom prst="rect">
          <a:avLst/>
        </a:prstGeom>
        <a:noFill/>
        <a:ln>
          <a:noFill/>
        </a:ln>
      </xdr:spPr>
    </xdr:pic>
    <xdr:clientData/>
  </xdr:twoCellAnchor>
  <xdr:twoCellAnchor editAs="oneCell">
    <xdr:from>
      <xdr:col>50</xdr:col>
      <xdr:colOff>0</xdr:colOff>
      <xdr:row>178</xdr:row>
      <xdr:rowOff>1</xdr:rowOff>
    </xdr:from>
    <xdr:to>
      <xdr:col>51</xdr:col>
      <xdr:colOff>0</xdr:colOff>
      <xdr:row>179</xdr:row>
      <xdr:rowOff>1</xdr:rowOff>
    </xdr:to>
    <xdr:pic>
      <xdr:nvPicPr>
        <xdr:cNvPr id="265" name="Image 264">
          <a:extLst>
            <a:ext uri="{FF2B5EF4-FFF2-40B4-BE49-F238E27FC236}">
              <a16:creationId xmlns:a16="http://schemas.microsoft.com/office/drawing/2014/main" id="{00000000-0008-0000-0000-000072010000}"/>
            </a:ext>
          </a:extLst>
        </xdr:cNvPr>
        <xdr:cNvPicPr preferRelativeResize="0">
          <a:picLocks/>
        </xdr:cNvPicPr>
      </xdr:nvPicPr>
      <xdr:blipFill>
        <a:blip xmlns:r="http://schemas.openxmlformats.org/officeDocument/2006/relationships" r:embed="rId260" cstate="print">
          <a:extLst>
            <a:ext uri="{28A0092B-C50C-407E-A947-70E740481C1C}">
              <a14:useLocalDpi xmlns:a14="http://schemas.microsoft.com/office/drawing/2010/main" val="0"/>
            </a:ext>
          </a:extLst>
        </a:blip>
        <a:stretch>
          <a:fillRect/>
        </a:stretch>
      </xdr:blipFill>
      <xdr:spPr bwMode="auto">
        <a:xfrm>
          <a:off x="89020650" y="221684851"/>
          <a:ext cx="2047875" cy="809625"/>
        </a:xfrm>
        <a:prstGeom prst="rect">
          <a:avLst/>
        </a:prstGeom>
        <a:noFill/>
        <a:ln>
          <a:noFill/>
        </a:ln>
      </xdr:spPr>
    </xdr:pic>
    <xdr:clientData/>
  </xdr:twoCellAnchor>
  <xdr:twoCellAnchor editAs="oneCell">
    <xdr:from>
      <xdr:col>51</xdr:col>
      <xdr:colOff>0</xdr:colOff>
      <xdr:row>178</xdr:row>
      <xdr:rowOff>0</xdr:rowOff>
    </xdr:from>
    <xdr:to>
      <xdr:col>52</xdr:col>
      <xdr:colOff>0</xdr:colOff>
      <xdr:row>179</xdr:row>
      <xdr:rowOff>0</xdr:rowOff>
    </xdr:to>
    <xdr:pic>
      <xdr:nvPicPr>
        <xdr:cNvPr id="266" name="Image 265" descr="PENDANT.jpg">
          <a:extLst>
            <a:ext uri="{FF2B5EF4-FFF2-40B4-BE49-F238E27FC236}">
              <a16:creationId xmlns:a16="http://schemas.microsoft.com/office/drawing/2014/main" id="{00000000-0008-0000-0000-000073010000}"/>
            </a:ext>
          </a:extLst>
        </xdr:cNvPr>
        <xdr:cNvPicPr preferRelativeResize="0">
          <a:picLocks/>
        </xdr:cNvPicPr>
      </xdr:nvPicPr>
      <xdr:blipFill>
        <a:blip xmlns:r="http://schemas.openxmlformats.org/officeDocument/2006/relationships" r:embed="rId261" cstate="print"/>
        <a:stretch>
          <a:fillRect/>
        </a:stretch>
      </xdr:blipFill>
      <xdr:spPr>
        <a:xfrm>
          <a:off x="91068525" y="641775450"/>
          <a:ext cx="2047875" cy="2533650"/>
        </a:xfrm>
        <a:prstGeom prst="rect">
          <a:avLst/>
        </a:prstGeom>
      </xdr:spPr>
    </xdr:pic>
    <xdr:clientData/>
  </xdr:twoCellAnchor>
  <xdr:twoCellAnchor editAs="oneCell">
    <xdr:from>
      <xdr:col>49</xdr:col>
      <xdr:colOff>0</xdr:colOff>
      <xdr:row>112</xdr:row>
      <xdr:rowOff>0</xdr:rowOff>
    </xdr:from>
    <xdr:to>
      <xdr:col>50</xdr:col>
      <xdr:colOff>0</xdr:colOff>
      <xdr:row>113</xdr:row>
      <xdr:rowOff>0</xdr:rowOff>
    </xdr:to>
    <xdr:pic>
      <xdr:nvPicPr>
        <xdr:cNvPr id="267" name="Image 266">
          <a:extLst>
            <a:ext uri="{FF2B5EF4-FFF2-40B4-BE49-F238E27FC236}">
              <a16:creationId xmlns:a16="http://schemas.microsoft.com/office/drawing/2014/main" id="{00000000-0008-0000-0000-000075010000}"/>
            </a:ext>
          </a:extLst>
        </xdr:cNvPr>
        <xdr:cNvPicPr preferRelativeResize="0">
          <a:picLocks/>
        </xdr:cNvPicPr>
      </xdr:nvPicPr>
      <xdr:blipFill>
        <a:blip xmlns:r="http://schemas.openxmlformats.org/officeDocument/2006/relationships" r:embed="rId262" cstate="print">
          <a:extLst>
            <a:ext uri="{28A0092B-C50C-407E-A947-70E740481C1C}">
              <a14:useLocalDpi xmlns:a14="http://schemas.microsoft.com/office/drawing/2010/main" val="0"/>
            </a:ext>
          </a:extLst>
        </a:blip>
        <a:stretch>
          <a:fillRect/>
        </a:stretch>
      </xdr:blipFill>
      <xdr:spPr bwMode="auto">
        <a:xfrm>
          <a:off x="86972775" y="222494475"/>
          <a:ext cx="2047875" cy="809625"/>
        </a:xfrm>
        <a:prstGeom prst="rect">
          <a:avLst/>
        </a:prstGeom>
        <a:noFill/>
        <a:ln>
          <a:noFill/>
        </a:ln>
      </xdr:spPr>
    </xdr:pic>
    <xdr:clientData/>
  </xdr:twoCellAnchor>
  <xdr:twoCellAnchor editAs="oneCell">
    <xdr:from>
      <xdr:col>50</xdr:col>
      <xdr:colOff>0</xdr:colOff>
      <xdr:row>112</xdr:row>
      <xdr:rowOff>0</xdr:rowOff>
    </xdr:from>
    <xdr:to>
      <xdr:col>51</xdr:col>
      <xdr:colOff>0</xdr:colOff>
      <xdr:row>113</xdr:row>
      <xdr:rowOff>0</xdr:rowOff>
    </xdr:to>
    <xdr:pic>
      <xdr:nvPicPr>
        <xdr:cNvPr id="268" name="Image 267">
          <a:extLst>
            <a:ext uri="{FF2B5EF4-FFF2-40B4-BE49-F238E27FC236}">
              <a16:creationId xmlns:a16="http://schemas.microsoft.com/office/drawing/2014/main" id="{00000000-0008-0000-0000-000076010000}"/>
            </a:ext>
          </a:extLst>
        </xdr:cNvPr>
        <xdr:cNvPicPr preferRelativeResize="0">
          <a:picLocks/>
        </xdr:cNvPicPr>
      </xdr:nvPicPr>
      <xdr:blipFill>
        <a:blip xmlns:r="http://schemas.openxmlformats.org/officeDocument/2006/relationships" r:embed="rId263" cstate="print">
          <a:extLst>
            <a:ext uri="{28A0092B-C50C-407E-A947-70E740481C1C}">
              <a14:useLocalDpi xmlns:a14="http://schemas.microsoft.com/office/drawing/2010/main" val="0"/>
            </a:ext>
          </a:extLst>
        </a:blip>
        <a:stretch>
          <a:fillRect/>
        </a:stretch>
      </xdr:blipFill>
      <xdr:spPr bwMode="auto">
        <a:xfrm>
          <a:off x="89020650" y="222494475"/>
          <a:ext cx="2047875" cy="809625"/>
        </a:xfrm>
        <a:prstGeom prst="rect">
          <a:avLst/>
        </a:prstGeom>
        <a:noFill/>
        <a:ln>
          <a:noFill/>
        </a:ln>
      </xdr:spPr>
    </xdr:pic>
    <xdr:clientData/>
  </xdr:twoCellAnchor>
  <xdr:twoCellAnchor editAs="oneCell">
    <xdr:from>
      <xdr:col>49</xdr:col>
      <xdr:colOff>0</xdr:colOff>
      <xdr:row>113</xdr:row>
      <xdr:rowOff>0</xdr:rowOff>
    </xdr:from>
    <xdr:to>
      <xdr:col>50</xdr:col>
      <xdr:colOff>0</xdr:colOff>
      <xdr:row>114</xdr:row>
      <xdr:rowOff>0</xdr:rowOff>
    </xdr:to>
    <xdr:pic>
      <xdr:nvPicPr>
        <xdr:cNvPr id="269" name="Image 268">
          <a:extLst>
            <a:ext uri="{FF2B5EF4-FFF2-40B4-BE49-F238E27FC236}">
              <a16:creationId xmlns:a16="http://schemas.microsoft.com/office/drawing/2014/main" id="{00000000-0008-0000-0000-000077010000}"/>
            </a:ext>
          </a:extLst>
        </xdr:cNvPr>
        <xdr:cNvPicPr preferRelativeResize="0">
          <a:picLocks/>
        </xdr:cNvPicPr>
      </xdr:nvPicPr>
      <xdr:blipFill>
        <a:blip xmlns:r="http://schemas.openxmlformats.org/officeDocument/2006/relationships" r:embed="rId264" cstate="print">
          <a:extLst>
            <a:ext uri="{28A0092B-C50C-407E-A947-70E740481C1C}">
              <a14:useLocalDpi xmlns:a14="http://schemas.microsoft.com/office/drawing/2010/main" val="0"/>
            </a:ext>
          </a:extLst>
        </a:blip>
        <a:stretch>
          <a:fillRect/>
        </a:stretch>
      </xdr:blipFill>
      <xdr:spPr bwMode="auto">
        <a:xfrm>
          <a:off x="86972775" y="389382000"/>
          <a:ext cx="2047875" cy="1524000"/>
        </a:xfrm>
        <a:prstGeom prst="rect">
          <a:avLst/>
        </a:prstGeom>
        <a:noFill/>
        <a:ln>
          <a:noFill/>
        </a:ln>
      </xdr:spPr>
    </xdr:pic>
    <xdr:clientData/>
  </xdr:twoCellAnchor>
  <xdr:twoCellAnchor editAs="oneCell">
    <xdr:from>
      <xdr:col>49</xdr:col>
      <xdr:colOff>2047874</xdr:colOff>
      <xdr:row>113</xdr:row>
      <xdr:rowOff>0</xdr:rowOff>
    </xdr:from>
    <xdr:to>
      <xdr:col>50</xdr:col>
      <xdr:colOff>2047874</xdr:colOff>
      <xdr:row>114</xdr:row>
      <xdr:rowOff>0</xdr:rowOff>
    </xdr:to>
    <xdr:pic>
      <xdr:nvPicPr>
        <xdr:cNvPr id="270" name="Image 269">
          <a:extLst>
            <a:ext uri="{FF2B5EF4-FFF2-40B4-BE49-F238E27FC236}">
              <a16:creationId xmlns:a16="http://schemas.microsoft.com/office/drawing/2014/main" id="{00000000-0008-0000-0000-000078010000}"/>
            </a:ext>
          </a:extLst>
        </xdr:cNvPr>
        <xdr:cNvPicPr preferRelativeResize="0">
          <a:picLocks/>
        </xdr:cNvPicPr>
      </xdr:nvPicPr>
      <xdr:blipFill>
        <a:blip xmlns:r="http://schemas.openxmlformats.org/officeDocument/2006/relationships" r:embed="rId265" cstate="print">
          <a:extLst>
            <a:ext uri="{28A0092B-C50C-407E-A947-70E740481C1C}">
              <a14:useLocalDpi xmlns:a14="http://schemas.microsoft.com/office/drawing/2010/main" val="0"/>
            </a:ext>
          </a:extLst>
        </a:blip>
        <a:stretch>
          <a:fillRect/>
        </a:stretch>
      </xdr:blipFill>
      <xdr:spPr bwMode="auto">
        <a:xfrm>
          <a:off x="89020649" y="223304100"/>
          <a:ext cx="2047875" cy="971550"/>
        </a:xfrm>
        <a:prstGeom prst="rect">
          <a:avLst/>
        </a:prstGeom>
        <a:noFill/>
        <a:ln>
          <a:noFill/>
        </a:ln>
      </xdr:spPr>
    </xdr:pic>
    <xdr:clientData/>
  </xdr:twoCellAnchor>
  <xdr:twoCellAnchor editAs="oneCell">
    <xdr:from>
      <xdr:col>50</xdr:col>
      <xdr:colOff>2047874</xdr:colOff>
      <xdr:row>113</xdr:row>
      <xdr:rowOff>0</xdr:rowOff>
    </xdr:from>
    <xdr:to>
      <xdr:col>51</xdr:col>
      <xdr:colOff>2047874</xdr:colOff>
      <xdr:row>114</xdr:row>
      <xdr:rowOff>0</xdr:rowOff>
    </xdr:to>
    <xdr:pic>
      <xdr:nvPicPr>
        <xdr:cNvPr id="271" name="Image 270" descr="1.jpg">
          <a:extLst>
            <a:ext uri="{FF2B5EF4-FFF2-40B4-BE49-F238E27FC236}">
              <a16:creationId xmlns:a16="http://schemas.microsoft.com/office/drawing/2014/main" id="{00000000-0008-0000-0000-00007B010000}"/>
            </a:ext>
          </a:extLst>
        </xdr:cNvPr>
        <xdr:cNvPicPr preferRelativeResize="0">
          <a:picLocks/>
        </xdr:cNvPicPr>
      </xdr:nvPicPr>
      <xdr:blipFill>
        <a:blip xmlns:r="http://schemas.openxmlformats.org/officeDocument/2006/relationships" r:embed="rId266" cstate="print"/>
        <a:stretch>
          <a:fillRect/>
        </a:stretch>
      </xdr:blipFill>
      <xdr:spPr>
        <a:xfrm>
          <a:off x="91068524" y="223304100"/>
          <a:ext cx="2047875" cy="971550"/>
        </a:xfrm>
        <a:prstGeom prst="rect">
          <a:avLst/>
        </a:prstGeom>
      </xdr:spPr>
    </xdr:pic>
    <xdr:clientData/>
  </xdr:twoCellAnchor>
  <xdr:twoCellAnchor editAs="oneCell">
    <xdr:from>
      <xdr:col>49</xdr:col>
      <xdr:colOff>0</xdr:colOff>
      <xdr:row>179</xdr:row>
      <xdr:rowOff>0</xdr:rowOff>
    </xdr:from>
    <xdr:to>
      <xdr:col>50</xdr:col>
      <xdr:colOff>0</xdr:colOff>
      <xdr:row>180</xdr:row>
      <xdr:rowOff>0</xdr:rowOff>
    </xdr:to>
    <xdr:pic>
      <xdr:nvPicPr>
        <xdr:cNvPr id="272" name="Image 271">
          <a:extLst>
            <a:ext uri="{FF2B5EF4-FFF2-40B4-BE49-F238E27FC236}">
              <a16:creationId xmlns:a16="http://schemas.microsoft.com/office/drawing/2014/main" id="{00000000-0008-0000-0000-00007C010000}"/>
            </a:ext>
          </a:extLst>
        </xdr:cNvPr>
        <xdr:cNvPicPr preferRelativeResize="0">
          <a:picLocks/>
        </xdr:cNvPicPr>
      </xdr:nvPicPr>
      <xdr:blipFill>
        <a:blip xmlns:r="http://schemas.openxmlformats.org/officeDocument/2006/relationships" r:embed="rId267" cstate="print">
          <a:extLst>
            <a:ext uri="{28A0092B-C50C-407E-A947-70E740481C1C}">
              <a14:useLocalDpi xmlns:a14="http://schemas.microsoft.com/office/drawing/2010/main" val="0"/>
            </a:ext>
          </a:extLst>
        </a:blip>
        <a:stretch>
          <a:fillRect/>
        </a:stretch>
      </xdr:blipFill>
      <xdr:spPr>
        <a:xfrm>
          <a:off x="86972775" y="224275650"/>
          <a:ext cx="2047875" cy="1057275"/>
        </a:xfrm>
        <a:prstGeom prst="rect">
          <a:avLst/>
        </a:prstGeom>
      </xdr:spPr>
    </xdr:pic>
    <xdr:clientData/>
  </xdr:twoCellAnchor>
  <xdr:twoCellAnchor editAs="oneCell">
    <xdr:from>
      <xdr:col>49</xdr:col>
      <xdr:colOff>2047874</xdr:colOff>
      <xdr:row>179</xdr:row>
      <xdr:rowOff>0</xdr:rowOff>
    </xdr:from>
    <xdr:to>
      <xdr:col>50</xdr:col>
      <xdr:colOff>2047874</xdr:colOff>
      <xdr:row>180</xdr:row>
      <xdr:rowOff>0</xdr:rowOff>
    </xdr:to>
    <xdr:pic>
      <xdr:nvPicPr>
        <xdr:cNvPr id="273" name="Image 272" descr="1.jpg">
          <a:extLst>
            <a:ext uri="{FF2B5EF4-FFF2-40B4-BE49-F238E27FC236}">
              <a16:creationId xmlns:a16="http://schemas.microsoft.com/office/drawing/2014/main" id="{00000000-0008-0000-0000-00007D010000}"/>
            </a:ext>
          </a:extLst>
        </xdr:cNvPr>
        <xdr:cNvPicPr preferRelativeResize="0">
          <a:picLocks/>
        </xdr:cNvPicPr>
      </xdr:nvPicPr>
      <xdr:blipFill>
        <a:blip xmlns:r="http://schemas.openxmlformats.org/officeDocument/2006/relationships" r:embed="rId268" cstate="print"/>
        <a:stretch>
          <a:fillRect/>
        </a:stretch>
      </xdr:blipFill>
      <xdr:spPr>
        <a:xfrm>
          <a:off x="89020649" y="224275650"/>
          <a:ext cx="2047875" cy="1057275"/>
        </a:xfrm>
        <a:prstGeom prst="rect">
          <a:avLst/>
        </a:prstGeom>
      </xdr:spPr>
    </xdr:pic>
    <xdr:clientData/>
  </xdr:twoCellAnchor>
  <xdr:twoCellAnchor editAs="oneCell">
    <xdr:from>
      <xdr:col>49</xdr:col>
      <xdr:colOff>0</xdr:colOff>
      <xdr:row>84</xdr:row>
      <xdr:rowOff>0</xdr:rowOff>
    </xdr:from>
    <xdr:to>
      <xdr:col>50</xdr:col>
      <xdr:colOff>0</xdr:colOff>
      <xdr:row>85</xdr:row>
      <xdr:rowOff>0</xdr:rowOff>
    </xdr:to>
    <xdr:pic>
      <xdr:nvPicPr>
        <xdr:cNvPr id="274" name="Image 273">
          <a:extLst>
            <a:ext uri="{FF2B5EF4-FFF2-40B4-BE49-F238E27FC236}">
              <a16:creationId xmlns:a16="http://schemas.microsoft.com/office/drawing/2014/main" id="{00000000-0008-0000-0000-00002A010000}"/>
            </a:ext>
          </a:extLst>
        </xdr:cNvPr>
        <xdr:cNvPicPr preferRelativeResize="0">
          <a:picLocks/>
        </xdr:cNvPicPr>
      </xdr:nvPicPr>
      <xdr:blipFill>
        <a:blip xmlns:r="http://schemas.openxmlformats.org/officeDocument/2006/relationships" r:embed="rId155"/>
        <a:stretch>
          <a:fillRect/>
        </a:stretch>
      </xdr:blipFill>
      <xdr:spPr>
        <a:xfrm>
          <a:off x="86972775" y="123072525"/>
          <a:ext cx="2047875" cy="1714500"/>
        </a:xfrm>
        <a:prstGeom prst="rect">
          <a:avLst/>
        </a:prstGeom>
      </xdr:spPr>
    </xdr:pic>
    <xdr:clientData/>
  </xdr:twoCellAnchor>
  <xdr:twoCellAnchor editAs="oneCell">
    <xdr:from>
      <xdr:col>49</xdr:col>
      <xdr:colOff>2047874</xdr:colOff>
      <xdr:row>23</xdr:row>
      <xdr:rowOff>0</xdr:rowOff>
    </xdr:from>
    <xdr:to>
      <xdr:col>50</xdr:col>
      <xdr:colOff>2047874</xdr:colOff>
      <xdr:row>24</xdr:row>
      <xdr:rowOff>0</xdr:rowOff>
    </xdr:to>
    <xdr:pic>
      <xdr:nvPicPr>
        <xdr:cNvPr id="275" name="Image 274">
          <a:extLst>
            <a:ext uri="{FF2B5EF4-FFF2-40B4-BE49-F238E27FC236}">
              <a16:creationId xmlns:a16="http://schemas.microsoft.com/office/drawing/2014/main" id="{00000000-0008-0000-0000-00002B010000}"/>
            </a:ext>
          </a:extLst>
        </xdr:cNvPr>
        <xdr:cNvPicPr preferRelativeResize="0">
          <a:picLocks/>
        </xdr:cNvPicPr>
      </xdr:nvPicPr>
      <xdr:blipFill>
        <a:blip xmlns:r="http://schemas.openxmlformats.org/officeDocument/2006/relationships" r:embed="rId269"/>
        <a:stretch>
          <a:fillRect/>
        </a:stretch>
      </xdr:blipFill>
      <xdr:spPr>
        <a:xfrm>
          <a:off x="89020649" y="114766725"/>
          <a:ext cx="2047875" cy="971550"/>
        </a:xfrm>
        <a:prstGeom prst="rect">
          <a:avLst/>
        </a:prstGeom>
      </xdr:spPr>
    </xdr:pic>
    <xdr:clientData/>
  </xdr:twoCellAnchor>
  <xdr:twoCellAnchor editAs="oneCell">
    <xdr:from>
      <xdr:col>50</xdr:col>
      <xdr:colOff>2047874</xdr:colOff>
      <xdr:row>131</xdr:row>
      <xdr:rowOff>1</xdr:rowOff>
    </xdr:from>
    <xdr:to>
      <xdr:col>51</xdr:col>
      <xdr:colOff>2047874</xdr:colOff>
      <xdr:row>132</xdr:row>
      <xdr:rowOff>1</xdr:rowOff>
    </xdr:to>
    <xdr:pic>
      <xdr:nvPicPr>
        <xdr:cNvPr id="276" name="Picture 10" descr="FB_IMG_16351859845518865">
          <a:extLst>
            <a:ext uri="{FF2B5EF4-FFF2-40B4-BE49-F238E27FC236}">
              <a16:creationId xmlns:a16="http://schemas.microsoft.com/office/drawing/2014/main" id="{00000000-0008-0000-0000-00002C010000}"/>
            </a:ext>
          </a:extLst>
        </xdr:cNvPr>
        <xdr:cNvPicPr preferRelativeResize="0">
          <a:picLocks noChangeArrowheads="1"/>
        </xdr:cNvPicPr>
      </xdr:nvPicPr>
      <xdr:blipFill>
        <a:blip xmlns:r="http://schemas.openxmlformats.org/officeDocument/2006/relationships" r:embed="rId270" cstate="print"/>
        <a:stretch>
          <a:fillRect/>
        </a:stretch>
      </xdr:blipFill>
      <xdr:spPr bwMode="auto">
        <a:xfrm>
          <a:off x="91068524" y="159000826"/>
          <a:ext cx="2047875" cy="952500"/>
        </a:xfrm>
        <a:prstGeom prst="rect">
          <a:avLst/>
        </a:prstGeom>
        <a:noFill/>
        <a:ln w="9525" algn="in">
          <a:noFill/>
          <a:miter lim="800000"/>
          <a:headEnd/>
          <a:tailEnd/>
        </a:ln>
        <a:effectLst/>
      </xdr:spPr>
    </xdr:pic>
    <xdr:clientData/>
  </xdr:twoCellAnchor>
  <xdr:twoCellAnchor editAs="oneCell">
    <xdr:from>
      <xdr:col>51</xdr:col>
      <xdr:colOff>2047874</xdr:colOff>
      <xdr:row>131</xdr:row>
      <xdr:rowOff>1</xdr:rowOff>
    </xdr:from>
    <xdr:to>
      <xdr:col>52</xdr:col>
      <xdr:colOff>2047874</xdr:colOff>
      <xdr:row>132</xdr:row>
      <xdr:rowOff>1</xdr:rowOff>
    </xdr:to>
    <xdr:pic>
      <xdr:nvPicPr>
        <xdr:cNvPr id="277" name="Picture 11" descr="FB_IMG_16351859947381877">
          <a:extLst>
            <a:ext uri="{FF2B5EF4-FFF2-40B4-BE49-F238E27FC236}">
              <a16:creationId xmlns:a16="http://schemas.microsoft.com/office/drawing/2014/main" id="{00000000-0008-0000-0000-00002D010000}"/>
            </a:ext>
          </a:extLst>
        </xdr:cNvPr>
        <xdr:cNvPicPr preferRelativeResize="0">
          <a:picLocks noChangeArrowheads="1"/>
        </xdr:cNvPicPr>
      </xdr:nvPicPr>
      <xdr:blipFill>
        <a:blip xmlns:r="http://schemas.openxmlformats.org/officeDocument/2006/relationships" r:embed="rId271" cstate="print"/>
        <a:stretch>
          <a:fillRect/>
        </a:stretch>
      </xdr:blipFill>
      <xdr:spPr bwMode="auto">
        <a:xfrm>
          <a:off x="93116399" y="159000826"/>
          <a:ext cx="2047875" cy="952500"/>
        </a:xfrm>
        <a:prstGeom prst="rect">
          <a:avLst/>
        </a:prstGeom>
        <a:noFill/>
        <a:ln w="9525" algn="in">
          <a:noFill/>
          <a:miter lim="800000"/>
          <a:headEnd/>
          <a:tailEnd/>
        </a:ln>
        <a:effectLst/>
      </xdr:spPr>
    </xdr:pic>
    <xdr:clientData/>
  </xdr:twoCellAnchor>
  <xdr:twoCellAnchor editAs="oneCell">
    <xdr:from>
      <xdr:col>50</xdr:col>
      <xdr:colOff>0</xdr:colOff>
      <xdr:row>255</xdr:row>
      <xdr:rowOff>0</xdr:rowOff>
    </xdr:from>
    <xdr:to>
      <xdr:col>50</xdr:col>
      <xdr:colOff>2047874</xdr:colOff>
      <xdr:row>256</xdr:row>
      <xdr:rowOff>0</xdr:rowOff>
    </xdr:to>
    <xdr:pic>
      <xdr:nvPicPr>
        <xdr:cNvPr id="278" name="Image 277">
          <a:extLst>
            <a:ext uri="{FF2B5EF4-FFF2-40B4-BE49-F238E27FC236}">
              <a16:creationId xmlns:a16="http://schemas.microsoft.com/office/drawing/2014/main" id="{00000000-0008-0000-0000-00002E010000}"/>
            </a:ext>
          </a:extLst>
        </xdr:cNvPr>
        <xdr:cNvPicPr preferRelativeResize="0">
          <a:picLocks noChangeArrowheads="1"/>
        </xdr:cNvPicPr>
      </xdr:nvPicPr>
      <xdr:blipFill>
        <a:blip xmlns:r="http://schemas.openxmlformats.org/officeDocument/2006/relationships" r:embed="rId272">
          <a:extLst>
            <a:ext uri="{28A0092B-C50C-407E-A947-70E740481C1C}">
              <a14:useLocalDpi xmlns:a14="http://schemas.microsoft.com/office/drawing/2010/main" val="0"/>
            </a:ext>
          </a:extLst>
        </a:blip>
        <a:srcRect/>
        <a:stretch>
          <a:fillRect/>
        </a:stretch>
      </xdr:blipFill>
      <xdr:spPr bwMode="auto">
        <a:xfrm>
          <a:off x="89020650" y="32775525"/>
          <a:ext cx="2047874" cy="12763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2</xdr:row>
      <xdr:rowOff>1</xdr:rowOff>
    </xdr:from>
    <xdr:to>
      <xdr:col>51</xdr:col>
      <xdr:colOff>4137</xdr:colOff>
      <xdr:row>3</xdr:row>
      <xdr:rowOff>1</xdr:rowOff>
    </xdr:to>
    <xdr:pic>
      <xdr:nvPicPr>
        <xdr:cNvPr id="279" name="Image 278">
          <a:extLst>
            <a:ext uri="{FF2B5EF4-FFF2-40B4-BE49-F238E27FC236}">
              <a16:creationId xmlns:a16="http://schemas.microsoft.com/office/drawing/2014/main" id="{00000000-0008-0000-0000-00002F010000}"/>
            </a:ext>
          </a:extLst>
        </xdr:cNvPr>
        <xdr:cNvPicPr preferRelativeResize="0">
          <a:picLocks noChangeArrowheads="1"/>
        </xdr:cNvPicPr>
      </xdr:nvPicPr>
      <xdr:blipFill>
        <a:blip xmlns:r="http://schemas.openxmlformats.org/officeDocument/2006/relationships" r:embed="rId273">
          <a:extLst>
            <a:ext uri="{28A0092B-C50C-407E-A947-70E740481C1C}">
              <a14:useLocalDpi xmlns:a14="http://schemas.microsoft.com/office/drawing/2010/main" val="0"/>
            </a:ext>
          </a:extLst>
        </a:blip>
        <a:srcRect/>
        <a:stretch>
          <a:fillRect/>
        </a:stretch>
      </xdr:blipFill>
      <xdr:spPr bwMode="auto">
        <a:xfrm>
          <a:off x="89020650" y="7258051"/>
          <a:ext cx="2052012" cy="1009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2047874</xdr:colOff>
      <xdr:row>185</xdr:row>
      <xdr:rowOff>0</xdr:rowOff>
    </xdr:from>
    <xdr:to>
      <xdr:col>51</xdr:col>
      <xdr:colOff>0</xdr:colOff>
      <xdr:row>186</xdr:row>
      <xdr:rowOff>0</xdr:rowOff>
    </xdr:to>
    <xdr:pic>
      <xdr:nvPicPr>
        <xdr:cNvPr id="280" name="Image 279">
          <a:extLst>
            <a:ext uri="{FF2B5EF4-FFF2-40B4-BE49-F238E27FC236}">
              <a16:creationId xmlns:a16="http://schemas.microsoft.com/office/drawing/2014/main" id="{00000000-0008-0000-0000-000030010000}"/>
            </a:ext>
          </a:extLst>
        </xdr:cNvPr>
        <xdr:cNvPicPr preferRelativeResize="0">
          <a:picLocks noChangeArrowheads="1"/>
        </xdr:cNvPicPr>
      </xdr:nvPicPr>
      <xdr:blipFill rotWithShape="1">
        <a:blip xmlns:r="http://schemas.openxmlformats.org/officeDocument/2006/relationships" r:embed="rId274">
          <a:extLst>
            <a:ext uri="{28A0092B-C50C-407E-A947-70E740481C1C}">
              <a14:useLocalDpi xmlns:a14="http://schemas.microsoft.com/office/drawing/2010/main" val="0"/>
            </a:ext>
          </a:extLst>
        </a:blip>
        <a:srcRect t="5777" b="11499"/>
        <a:stretch/>
      </xdr:blipFill>
      <xdr:spPr bwMode="auto">
        <a:xfrm>
          <a:off x="89020649" y="8267700"/>
          <a:ext cx="2047876" cy="12668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220</xdr:row>
      <xdr:rowOff>0</xdr:rowOff>
    </xdr:from>
    <xdr:to>
      <xdr:col>51</xdr:col>
      <xdr:colOff>0</xdr:colOff>
      <xdr:row>221</xdr:row>
      <xdr:rowOff>0</xdr:rowOff>
    </xdr:to>
    <xdr:pic>
      <xdr:nvPicPr>
        <xdr:cNvPr id="281" name="Image 280">
          <a:extLst>
            <a:ext uri="{FF2B5EF4-FFF2-40B4-BE49-F238E27FC236}">
              <a16:creationId xmlns:a16="http://schemas.microsoft.com/office/drawing/2014/main" id="{00000000-0008-0000-0000-00003B010000}"/>
            </a:ext>
          </a:extLst>
        </xdr:cNvPr>
        <xdr:cNvPicPr preferRelativeResize="0">
          <a:picLocks/>
        </xdr:cNvPicPr>
      </xdr:nvPicPr>
      <xdr:blipFill>
        <a:blip xmlns:r="http://schemas.openxmlformats.org/officeDocument/2006/relationships" r:embed="rId156"/>
        <a:stretch>
          <a:fillRect/>
        </a:stretch>
      </xdr:blipFill>
      <xdr:spPr>
        <a:xfrm>
          <a:off x="89020650" y="127930275"/>
          <a:ext cx="2047875" cy="762000"/>
        </a:xfrm>
        <a:prstGeom prst="rect">
          <a:avLst/>
        </a:prstGeom>
      </xdr:spPr>
    </xdr:pic>
    <xdr:clientData/>
  </xdr:twoCellAnchor>
  <xdr:twoCellAnchor editAs="oneCell">
    <xdr:from>
      <xdr:col>49</xdr:col>
      <xdr:colOff>0</xdr:colOff>
      <xdr:row>63</xdr:row>
      <xdr:rowOff>0</xdr:rowOff>
    </xdr:from>
    <xdr:to>
      <xdr:col>49</xdr:col>
      <xdr:colOff>2047874</xdr:colOff>
      <xdr:row>64</xdr:row>
      <xdr:rowOff>0</xdr:rowOff>
    </xdr:to>
    <xdr:pic>
      <xdr:nvPicPr>
        <xdr:cNvPr id="282" name="Image 281" descr="Une image contenant terrain, extérieur, bateau&#10;&#10;Description générée automatiquement">
          <a:extLst>
            <a:ext uri="{FF2B5EF4-FFF2-40B4-BE49-F238E27FC236}">
              <a16:creationId xmlns:a16="http://schemas.microsoft.com/office/drawing/2014/main" id="{00000000-0008-0000-0000-000069010000}"/>
            </a:ext>
          </a:extLst>
        </xdr:cNvPr>
        <xdr:cNvPicPr preferRelativeResize="0">
          <a:picLocks/>
        </xdr:cNvPicPr>
      </xdr:nvPicPr>
      <xdr:blipFill>
        <a:blip xmlns:r="http://schemas.openxmlformats.org/officeDocument/2006/relationships" r:embed="rId275" cstate="print">
          <a:extLst>
            <a:ext uri="{28A0092B-C50C-407E-A947-70E740481C1C}">
              <a14:useLocalDpi xmlns:a14="http://schemas.microsoft.com/office/drawing/2010/main" val="0"/>
            </a:ext>
          </a:extLst>
        </a:blip>
        <a:srcRect/>
        <a:stretch>
          <a:fillRect/>
        </a:stretch>
      </xdr:blipFill>
      <xdr:spPr bwMode="auto">
        <a:xfrm>
          <a:off x="86972775" y="128692275"/>
          <a:ext cx="2047874" cy="952500"/>
        </a:xfrm>
        <a:prstGeom prst="rect">
          <a:avLst/>
        </a:prstGeom>
        <a:noFill/>
        <a:ln>
          <a:noFill/>
        </a:ln>
      </xdr:spPr>
    </xdr:pic>
    <xdr:clientData/>
  </xdr:twoCellAnchor>
  <xdr:twoCellAnchor editAs="oneCell">
    <xdr:from>
      <xdr:col>49</xdr:col>
      <xdr:colOff>0</xdr:colOff>
      <xdr:row>75</xdr:row>
      <xdr:rowOff>0</xdr:rowOff>
    </xdr:from>
    <xdr:to>
      <xdr:col>50</xdr:col>
      <xdr:colOff>0</xdr:colOff>
      <xdr:row>76</xdr:row>
      <xdr:rowOff>0</xdr:rowOff>
    </xdr:to>
    <xdr:pic>
      <xdr:nvPicPr>
        <xdr:cNvPr id="283" name="Image 282" descr="Une image contenant terrain, ciel, extérieur, machine agricole&#10;&#10;Description générée automatiquement">
          <a:extLst>
            <a:ext uri="{FF2B5EF4-FFF2-40B4-BE49-F238E27FC236}">
              <a16:creationId xmlns:a16="http://schemas.microsoft.com/office/drawing/2014/main" id="{00000000-0008-0000-0000-000070010000}"/>
            </a:ext>
          </a:extLst>
        </xdr:cNvPr>
        <xdr:cNvPicPr preferRelativeResize="0">
          <a:picLocks/>
        </xdr:cNvPicPr>
      </xdr:nvPicPr>
      <xdr:blipFill>
        <a:blip xmlns:r="http://schemas.openxmlformats.org/officeDocument/2006/relationships" r:embed="rId276" cstate="print">
          <a:extLst>
            <a:ext uri="{28A0092B-C50C-407E-A947-70E740481C1C}">
              <a14:useLocalDpi xmlns:a14="http://schemas.microsoft.com/office/drawing/2010/main" val="0"/>
            </a:ext>
          </a:extLst>
        </a:blip>
        <a:srcRect/>
        <a:stretch>
          <a:fillRect/>
        </a:stretch>
      </xdr:blipFill>
      <xdr:spPr bwMode="auto">
        <a:xfrm>
          <a:off x="86972775" y="129644775"/>
          <a:ext cx="2047875" cy="990600"/>
        </a:xfrm>
        <a:prstGeom prst="rect">
          <a:avLst/>
        </a:prstGeom>
        <a:noFill/>
        <a:ln>
          <a:noFill/>
        </a:ln>
      </xdr:spPr>
    </xdr:pic>
    <xdr:clientData/>
  </xdr:twoCellAnchor>
  <xdr:twoCellAnchor editAs="oneCell">
    <xdr:from>
      <xdr:col>51</xdr:col>
      <xdr:colOff>2047874</xdr:colOff>
      <xdr:row>41</xdr:row>
      <xdr:rowOff>0</xdr:rowOff>
    </xdr:from>
    <xdr:to>
      <xdr:col>52</xdr:col>
      <xdr:colOff>2047874</xdr:colOff>
      <xdr:row>42</xdr:row>
      <xdr:rowOff>0</xdr:rowOff>
    </xdr:to>
    <xdr:pic>
      <xdr:nvPicPr>
        <xdr:cNvPr id="284" name="Image 283">
          <a:extLst>
            <a:ext uri="{FF2B5EF4-FFF2-40B4-BE49-F238E27FC236}">
              <a16:creationId xmlns:a16="http://schemas.microsoft.com/office/drawing/2014/main" id="{00000000-0008-0000-0000-000074010000}"/>
            </a:ext>
          </a:extLst>
        </xdr:cNvPr>
        <xdr:cNvPicPr preferRelativeResize="0">
          <a:picLocks noChangeArrowheads="1"/>
        </xdr:cNvPicPr>
      </xdr:nvPicPr>
      <xdr:blipFill>
        <a:blip xmlns:r="http://schemas.openxmlformats.org/officeDocument/2006/relationships" r:embed="rId277">
          <a:extLst>
            <a:ext uri="{28A0092B-C50C-407E-A947-70E740481C1C}">
              <a14:useLocalDpi xmlns:a14="http://schemas.microsoft.com/office/drawing/2010/main" val="0"/>
            </a:ext>
          </a:extLst>
        </a:blip>
        <a:srcRect/>
        <a:stretch>
          <a:fillRect/>
        </a:stretch>
      </xdr:blipFill>
      <xdr:spPr bwMode="auto">
        <a:xfrm>
          <a:off x="93116399" y="43662600"/>
          <a:ext cx="2047875" cy="1066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60</xdr:row>
      <xdr:rowOff>0</xdr:rowOff>
    </xdr:from>
    <xdr:to>
      <xdr:col>50</xdr:col>
      <xdr:colOff>0</xdr:colOff>
      <xdr:row>61</xdr:row>
      <xdr:rowOff>0</xdr:rowOff>
    </xdr:to>
    <xdr:pic>
      <xdr:nvPicPr>
        <xdr:cNvPr id="285" name="Image 284">
          <a:extLst>
            <a:ext uri="{FF2B5EF4-FFF2-40B4-BE49-F238E27FC236}">
              <a16:creationId xmlns:a16="http://schemas.microsoft.com/office/drawing/2014/main" id="{00000000-0008-0000-0000-000083010000}"/>
            </a:ext>
          </a:extLst>
        </xdr:cNvPr>
        <xdr:cNvPicPr preferRelativeResize="0">
          <a:picLocks noChangeArrowheads="1"/>
        </xdr:cNvPicPr>
      </xdr:nvPicPr>
      <xdr:blipFill>
        <a:blip xmlns:r="http://schemas.openxmlformats.org/officeDocument/2006/relationships" r:embed="rId278" cstate="print">
          <a:extLst>
            <a:ext uri="{28A0092B-C50C-407E-A947-70E740481C1C}">
              <a14:useLocalDpi xmlns:a14="http://schemas.microsoft.com/office/drawing/2010/main" val="0"/>
            </a:ext>
          </a:extLst>
        </a:blip>
        <a:srcRect/>
        <a:stretch>
          <a:fillRect/>
        </a:stretch>
      </xdr:blipFill>
      <xdr:spPr bwMode="auto">
        <a:xfrm>
          <a:off x="86972775" y="42862500"/>
          <a:ext cx="2047875" cy="80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60</xdr:row>
      <xdr:rowOff>0</xdr:rowOff>
    </xdr:from>
    <xdr:to>
      <xdr:col>51</xdr:col>
      <xdr:colOff>0</xdr:colOff>
      <xdr:row>61</xdr:row>
      <xdr:rowOff>0</xdr:rowOff>
    </xdr:to>
    <xdr:pic>
      <xdr:nvPicPr>
        <xdr:cNvPr id="286" name="Image 285">
          <a:extLst>
            <a:ext uri="{FF2B5EF4-FFF2-40B4-BE49-F238E27FC236}">
              <a16:creationId xmlns:a16="http://schemas.microsoft.com/office/drawing/2014/main" id="{00000000-0008-0000-0000-000085010000}"/>
            </a:ext>
          </a:extLst>
        </xdr:cNvPr>
        <xdr:cNvPicPr preferRelativeResize="0">
          <a:picLocks noChangeArrowheads="1"/>
        </xdr:cNvPicPr>
      </xdr:nvPicPr>
      <xdr:blipFill>
        <a:blip xmlns:r="http://schemas.openxmlformats.org/officeDocument/2006/relationships" r:embed="rId279">
          <a:extLst>
            <a:ext uri="{28A0092B-C50C-407E-A947-70E740481C1C}">
              <a14:useLocalDpi xmlns:a14="http://schemas.microsoft.com/office/drawing/2010/main" val="0"/>
            </a:ext>
          </a:extLst>
        </a:blip>
        <a:srcRect/>
        <a:stretch>
          <a:fillRect/>
        </a:stretch>
      </xdr:blipFill>
      <xdr:spPr bwMode="auto">
        <a:xfrm>
          <a:off x="89020650" y="42862500"/>
          <a:ext cx="2047875" cy="800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263</xdr:row>
      <xdr:rowOff>0</xdr:rowOff>
    </xdr:from>
    <xdr:to>
      <xdr:col>51</xdr:col>
      <xdr:colOff>0</xdr:colOff>
      <xdr:row>264</xdr:row>
      <xdr:rowOff>0</xdr:rowOff>
    </xdr:to>
    <xdr:pic>
      <xdr:nvPicPr>
        <xdr:cNvPr id="287" name="Image 286"/>
        <xdr:cNvPicPr preferRelativeResize="0">
          <a:picLocks noChangeArrowheads="1"/>
        </xdr:cNvPicPr>
      </xdr:nvPicPr>
      <xdr:blipFill>
        <a:blip xmlns:r="http://schemas.openxmlformats.org/officeDocument/2006/relationships" r:embed="rId280" cstate="email">
          <a:extLst>
            <a:ext uri="{28A0092B-C50C-407E-A947-70E740481C1C}">
              <a14:useLocalDpi xmlns:a14="http://schemas.microsoft.com/office/drawing/2010/main"/>
            </a:ext>
          </a:extLst>
        </a:blip>
        <a:srcRect/>
        <a:stretch>
          <a:fillRect/>
        </a:stretch>
      </xdr:blipFill>
      <xdr:spPr bwMode="auto">
        <a:xfrm>
          <a:off x="89020650" y="227276025"/>
          <a:ext cx="2047875" cy="1057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263</xdr:row>
      <xdr:rowOff>0</xdr:rowOff>
    </xdr:from>
    <xdr:to>
      <xdr:col>50</xdr:col>
      <xdr:colOff>0</xdr:colOff>
      <xdr:row>264</xdr:row>
      <xdr:rowOff>0</xdr:rowOff>
    </xdr:to>
    <xdr:pic>
      <xdr:nvPicPr>
        <xdr:cNvPr id="288" name="Image 287"/>
        <xdr:cNvPicPr preferRelativeResize="0">
          <a:picLocks noChangeArrowheads="1"/>
        </xdr:cNvPicPr>
      </xdr:nvPicPr>
      <xdr:blipFill>
        <a:blip xmlns:r="http://schemas.openxmlformats.org/officeDocument/2006/relationships" r:embed="rId281" cstate="email">
          <a:extLst>
            <a:ext uri="{28A0092B-C50C-407E-A947-70E740481C1C}">
              <a14:useLocalDpi xmlns:a14="http://schemas.microsoft.com/office/drawing/2010/main"/>
            </a:ext>
          </a:extLst>
        </a:blip>
        <a:srcRect/>
        <a:stretch>
          <a:fillRect/>
        </a:stretch>
      </xdr:blipFill>
      <xdr:spPr bwMode="auto">
        <a:xfrm>
          <a:off x="86972775" y="227276025"/>
          <a:ext cx="2047875" cy="1057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2047874</xdr:colOff>
      <xdr:row>264</xdr:row>
      <xdr:rowOff>0</xdr:rowOff>
    </xdr:from>
    <xdr:to>
      <xdr:col>50</xdr:col>
      <xdr:colOff>2047874</xdr:colOff>
      <xdr:row>265</xdr:row>
      <xdr:rowOff>0</xdr:rowOff>
    </xdr:to>
    <xdr:pic>
      <xdr:nvPicPr>
        <xdr:cNvPr id="289" name="Image 288"/>
        <xdr:cNvPicPr preferRelativeResize="0">
          <a:picLocks noChangeArrowheads="1"/>
        </xdr:cNvPicPr>
      </xdr:nvPicPr>
      <xdr:blipFill>
        <a:blip xmlns:r="http://schemas.openxmlformats.org/officeDocument/2006/relationships" r:embed="rId282" cstate="email">
          <a:extLst>
            <a:ext uri="{28A0092B-C50C-407E-A947-70E740481C1C}">
              <a14:useLocalDpi xmlns:a14="http://schemas.microsoft.com/office/drawing/2010/main"/>
            </a:ext>
          </a:extLst>
        </a:blip>
        <a:srcRect/>
        <a:stretch>
          <a:fillRect/>
        </a:stretch>
      </xdr:blipFill>
      <xdr:spPr bwMode="auto">
        <a:xfrm>
          <a:off x="89020649" y="228333300"/>
          <a:ext cx="2047875" cy="1057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264</xdr:row>
      <xdr:rowOff>0</xdr:rowOff>
    </xdr:from>
    <xdr:to>
      <xdr:col>50</xdr:col>
      <xdr:colOff>0</xdr:colOff>
      <xdr:row>265</xdr:row>
      <xdr:rowOff>0</xdr:rowOff>
    </xdr:to>
    <xdr:pic>
      <xdr:nvPicPr>
        <xdr:cNvPr id="290" name="Image 289"/>
        <xdr:cNvPicPr preferRelativeResize="0">
          <a:picLocks noChangeArrowheads="1"/>
        </xdr:cNvPicPr>
      </xdr:nvPicPr>
      <xdr:blipFill>
        <a:blip xmlns:r="http://schemas.openxmlformats.org/officeDocument/2006/relationships" r:embed="rId283" cstate="email">
          <a:extLst>
            <a:ext uri="{28A0092B-C50C-407E-A947-70E740481C1C}">
              <a14:useLocalDpi xmlns:a14="http://schemas.microsoft.com/office/drawing/2010/main"/>
            </a:ext>
          </a:extLst>
        </a:blip>
        <a:srcRect/>
        <a:stretch>
          <a:fillRect/>
        </a:stretch>
      </xdr:blipFill>
      <xdr:spPr bwMode="auto">
        <a:xfrm>
          <a:off x="86972775" y="228333300"/>
          <a:ext cx="2047875" cy="1057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42</xdr:row>
      <xdr:rowOff>0</xdr:rowOff>
    </xdr:from>
    <xdr:to>
      <xdr:col>49</xdr:col>
      <xdr:colOff>2047874</xdr:colOff>
      <xdr:row>43</xdr:row>
      <xdr:rowOff>0</xdr:rowOff>
    </xdr:to>
    <xdr:pic>
      <xdr:nvPicPr>
        <xdr:cNvPr id="291" name="Image 290">
          <a:extLst>
            <a:ext uri="{FF2B5EF4-FFF2-40B4-BE49-F238E27FC236}">
              <a16:creationId xmlns:a16="http://schemas.microsoft.com/office/drawing/2014/main" id="{3214CCAB-5BEE-48F2-957E-D9EA9B5D38D2}"/>
            </a:ext>
          </a:extLst>
        </xdr:cNvPr>
        <xdr:cNvPicPr preferRelativeResize="0">
          <a:picLocks noChangeArrowheads="1"/>
        </xdr:cNvPicPr>
      </xdr:nvPicPr>
      <xdr:blipFill>
        <a:blip xmlns:r="http://schemas.openxmlformats.org/officeDocument/2006/relationships" r:embed="rId284">
          <a:extLst>
            <a:ext uri="{28A0092B-C50C-407E-A947-70E740481C1C}">
              <a14:useLocalDpi xmlns:a14="http://schemas.microsoft.com/office/drawing/2010/main" val="0"/>
            </a:ext>
          </a:extLst>
        </a:blip>
        <a:srcRect/>
        <a:stretch>
          <a:fillRect/>
        </a:stretch>
      </xdr:blipFill>
      <xdr:spPr bwMode="auto">
        <a:xfrm>
          <a:off x="86972775" y="44729400"/>
          <a:ext cx="2047874" cy="9525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2047874</xdr:colOff>
      <xdr:row>42</xdr:row>
      <xdr:rowOff>1</xdr:rowOff>
    </xdr:from>
    <xdr:to>
      <xdr:col>50</xdr:col>
      <xdr:colOff>2047874</xdr:colOff>
      <xdr:row>43</xdr:row>
      <xdr:rowOff>0</xdr:rowOff>
    </xdr:to>
    <xdr:pic>
      <xdr:nvPicPr>
        <xdr:cNvPr id="292" name="Image 291">
          <a:extLst>
            <a:ext uri="{FF2B5EF4-FFF2-40B4-BE49-F238E27FC236}">
              <a16:creationId xmlns:a16="http://schemas.microsoft.com/office/drawing/2014/main" id="{56E68321-D4C1-4D73-A103-AFC5D9838726}"/>
            </a:ext>
          </a:extLst>
        </xdr:cNvPr>
        <xdr:cNvPicPr preferRelativeResize="0">
          <a:picLocks noChangeArrowheads="1"/>
        </xdr:cNvPicPr>
      </xdr:nvPicPr>
      <xdr:blipFill>
        <a:blip xmlns:r="http://schemas.openxmlformats.org/officeDocument/2006/relationships" r:embed="rId285">
          <a:extLst>
            <a:ext uri="{28A0092B-C50C-407E-A947-70E740481C1C}">
              <a14:useLocalDpi xmlns:a14="http://schemas.microsoft.com/office/drawing/2010/main" val="0"/>
            </a:ext>
          </a:extLst>
        </a:blip>
        <a:srcRect/>
        <a:stretch>
          <a:fillRect/>
        </a:stretch>
      </xdr:blipFill>
      <xdr:spPr bwMode="auto">
        <a:xfrm>
          <a:off x="89020649" y="44729401"/>
          <a:ext cx="2047875" cy="9524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52</xdr:row>
      <xdr:rowOff>4648</xdr:rowOff>
    </xdr:from>
    <xdr:to>
      <xdr:col>49</xdr:col>
      <xdr:colOff>2047874</xdr:colOff>
      <xdr:row>53</xdr:row>
      <xdr:rowOff>0</xdr:rowOff>
    </xdr:to>
    <xdr:pic>
      <xdr:nvPicPr>
        <xdr:cNvPr id="293" name="Image 292">
          <a:extLst>
            <a:ext uri="{FF2B5EF4-FFF2-40B4-BE49-F238E27FC236}">
              <a16:creationId xmlns:a16="http://schemas.microsoft.com/office/drawing/2014/main" id="{86B0E867-D414-4BDB-A986-6BCFCF374BB7}"/>
            </a:ext>
          </a:extLst>
        </xdr:cNvPr>
        <xdr:cNvPicPr preferRelativeResize="0">
          <a:picLocks noChangeArrowheads="1"/>
        </xdr:cNvPicPr>
      </xdr:nvPicPr>
      <xdr:blipFill>
        <a:blip xmlns:r="http://schemas.openxmlformats.org/officeDocument/2006/relationships" r:embed="rId286">
          <a:extLst>
            <a:ext uri="{28A0092B-C50C-407E-A947-70E740481C1C}">
              <a14:useLocalDpi xmlns:a14="http://schemas.microsoft.com/office/drawing/2010/main" val="0"/>
            </a:ext>
          </a:extLst>
        </a:blip>
        <a:srcRect/>
        <a:stretch>
          <a:fillRect/>
        </a:stretch>
      </xdr:blipFill>
      <xdr:spPr bwMode="auto">
        <a:xfrm>
          <a:off x="86972775" y="45686548"/>
          <a:ext cx="2047874" cy="9478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52</xdr:row>
      <xdr:rowOff>0</xdr:rowOff>
    </xdr:from>
    <xdr:to>
      <xdr:col>51</xdr:col>
      <xdr:colOff>0</xdr:colOff>
      <xdr:row>53</xdr:row>
      <xdr:rowOff>0</xdr:rowOff>
    </xdr:to>
    <xdr:pic>
      <xdr:nvPicPr>
        <xdr:cNvPr id="294" name="Image 293">
          <a:extLst>
            <a:ext uri="{FF2B5EF4-FFF2-40B4-BE49-F238E27FC236}">
              <a16:creationId xmlns:a16="http://schemas.microsoft.com/office/drawing/2014/main" id="{F31FE95E-8063-4BEB-B255-027BE5421566}"/>
            </a:ext>
          </a:extLst>
        </xdr:cNvPr>
        <xdr:cNvPicPr preferRelativeResize="0">
          <a:picLocks noChangeArrowheads="1"/>
        </xdr:cNvPicPr>
      </xdr:nvPicPr>
      <xdr:blipFill>
        <a:blip xmlns:r="http://schemas.openxmlformats.org/officeDocument/2006/relationships" r:embed="rId287">
          <a:extLst>
            <a:ext uri="{28A0092B-C50C-407E-A947-70E740481C1C}">
              <a14:useLocalDpi xmlns:a14="http://schemas.microsoft.com/office/drawing/2010/main" val="0"/>
            </a:ext>
          </a:extLst>
        </a:blip>
        <a:srcRect/>
        <a:stretch>
          <a:fillRect/>
        </a:stretch>
      </xdr:blipFill>
      <xdr:spPr bwMode="auto">
        <a:xfrm>
          <a:off x="89020650" y="97917000"/>
          <a:ext cx="2047875" cy="1905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39</xdr:row>
      <xdr:rowOff>0</xdr:rowOff>
    </xdr:from>
    <xdr:to>
      <xdr:col>49</xdr:col>
      <xdr:colOff>2047874</xdr:colOff>
      <xdr:row>40</xdr:row>
      <xdr:rowOff>0</xdr:rowOff>
    </xdr:to>
    <xdr:pic>
      <xdr:nvPicPr>
        <xdr:cNvPr id="295" name="Image 294">
          <a:extLst>
            <a:ext uri="{FF2B5EF4-FFF2-40B4-BE49-F238E27FC236}">
              <a16:creationId xmlns:a16="http://schemas.microsoft.com/office/drawing/2014/main" id="{0CEC61A3-3FA4-4F13-8046-279D28127C68}"/>
            </a:ext>
          </a:extLst>
        </xdr:cNvPr>
        <xdr:cNvPicPr preferRelativeResize="0">
          <a:picLocks/>
        </xdr:cNvPicPr>
      </xdr:nvPicPr>
      <xdr:blipFill>
        <a:blip xmlns:r="http://schemas.openxmlformats.org/officeDocument/2006/relationships" r:embed="rId288"/>
        <a:stretch>
          <a:fillRect/>
        </a:stretch>
      </xdr:blipFill>
      <xdr:spPr>
        <a:xfrm>
          <a:off x="86972775" y="48348900"/>
          <a:ext cx="2047874" cy="2667000"/>
        </a:xfrm>
        <a:prstGeom prst="rect">
          <a:avLst/>
        </a:prstGeom>
      </xdr:spPr>
    </xdr:pic>
    <xdr:clientData/>
  </xdr:twoCellAnchor>
  <xdr:twoCellAnchor editAs="oneCell">
    <xdr:from>
      <xdr:col>50</xdr:col>
      <xdr:colOff>0</xdr:colOff>
      <xdr:row>39</xdr:row>
      <xdr:rowOff>0</xdr:rowOff>
    </xdr:from>
    <xdr:to>
      <xdr:col>51</xdr:col>
      <xdr:colOff>0</xdr:colOff>
      <xdr:row>40</xdr:row>
      <xdr:rowOff>0</xdr:rowOff>
    </xdr:to>
    <xdr:pic>
      <xdr:nvPicPr>
        <xdr:cNvPr id="296" name="Image 295">
          <a:extLst>
            <a:ext uri="{FF2B5EF4-FFF2-40B4-BE49-F238E27FC236}">
              <a16:creationId xmlns:a16="http://schemas.microsoft.com/office/drawing/2014/main" id="{B5B920B9-9D0B-410F-BFEF-B6EC38E2CF9F}"/>
            </a:ext>
          </a:extLst>
        </xdr:cNvPr>
        <xdr:cNvPicPr preferRelativeResize="0">
          <a:picLocks/>
        </xdr:cNvPicPr>
      </xdr:nvPicPr>
      <xdr:blipFill>
        <a:blip xmlns:r="http://schemas.openxmlformats.org/officeDocument/2006/relationships" r:embed="rId289"/>
        <a:stretch>
          <a:fillRect/>
        </a:stretch>
      </xdr:blipFill>
      <xdr:spPr>
        <a:xfrm>
          <a:off x="89020650" y="48348900"/>
          <a:ext cx="2047875" cy="2667000"/>
        </a:xfrm>
        <a:prstGeom prst="rect">
          <a:avLst/>
        </a:prstGeom>
      </xdr:spPr>
    </xdr:pic>
    <xdr:clientData/>
  </xdr:twoCellAnchor>
  <xdr:twoCellAnchor editAs="oneCell">
    <xdr:from>
      <xdr:col>49</xdr:col>
      <xdr:colOff>0</xdr:colOff>
      <xdr:row>220</xdr:row>
      <xdr:rowOff>0</xdr:rowOff>
    </xdr:from>
    <xdr:to>
      <xdr:col>50</xdr:col>
      <xdr:colOff>0</xdr:colOff>
      <xdr:row>221</xdr:row>
      <xdr:rowOff>0</xdr:rowOff>
    </xdr:to>
    <xdr:pic>
      <xdr:nvPicPr>
        <xdr:cNvPr id="297" name="Image 296" descr="Une image contenant ciel, extérieur&#10;&#10;Description générée automatiquement">
          <a:extLst>
            <a:ext uri="{FF2B5EF4-FFF2-40B4-BE49-F238E27FC236}">
              <a16:creationId xmlns:a16="http://schemas.microsoft.com/office/drawing/2014/main" id="{D5832FAD-9F75-4ABA-899A-5B50CE819C37}"/>
            </a:ext>
          </a:extLst>
        </xdr:cNvPr>
        <xdr:cNvPicPr preferRelativeResize="0">
          <a:picLocks/>
        </xdr:cNvPicPr>
      </xdr:nvPicPr>
      <xdr:blipFill>
        <a:blip xmlns:r="http://schemas.openxmlformats.org/officeDocument/2006/relationships" r:embed="rId290" cstate="print">
          <a:extLst>
            <a:ext uri="{28A0092B-C50C-407E-A947-70E740481C1C}">
              <a14:useLocalDpi xmlns:a14="http://schemas.microsoft.com/office/drawing/2010/main" val="0"/>
            </a:ext>
          </a:extLst>
        </a:blip>
        <a:srcRect/>
        <a:stretch>
          <a:fillRect/>
        </a:stretch>
      </xdr:blipFill>
      <xdr:spPr bwMode="auto">
        <a:xfrm>
          <a:off x="86972775" y="127930275"/>
          <a:ext cx="2047875" cy="762001"/>
        </a:xfrm>
        <a:prstGeom prst="rect">
          <a:avLst/>
        </a:prstGeom>
        <a:noFill/>
        <a:ln>
          <a:noFill/>
        </a:ln>
      </xdr:spPr>
    </xdr:pic>
    <xdr:clientData/>
  </xdr:twoCellAnchor>
  <xdr:twoCellAnchor editAs="oneCell">
    <xdr:from>
      <xdr:col>49</xdr:col>
      <xdr:colOff>0</xdr:colOff>
      <xdr:row>64</xdr:row>
      <xdr:rowOff>0</xdr:rowOff>
    </xdr:from>
    <xdr:to>
      <xdr:col>50</xdr:col>
      <xdr:colOff>0</xdr:colOff>
      <xdr:row>65</xdr:row>
      <xdr:rowOff>0</xdr:rowOff>
    </xdr:to>
    <xdr:pic>
      <xdr:nvPicPr>
        <xdr:cNvPr id="298" name="Image 297">
          <a:extLst>
            <a:ext uri="{FF2B5EF4-FFF2-40B4-BE49-F238E27FC236}">
              <a16:creationId xmlns:a16="http://schemas.microsoft.com/office/drawing/2014/main" id="{815D2555-0A54-4DE0-AD1E-DD8E33124E11}"/>
            </a:ext>
          </a:extLst>
        </xdr:cNvPr>
        <xdr:cNvPicPr preferRelativeResize="0">
          <a:picLocks/>
        </xdr:cNvPicPr>
      </xdr:nvPicPr>
      <xdr:blipFill>
        <a:blip xmlns:r="http://schemas.openxmlformats.org/officeDocument/2006/relationships" r:embed="rId291" cstate="print">
          <a:extLst>
            <a:ext uri="{28A0092B-C50C-407E-A947-70E740481C1C}">
              <a14:useLocalDpi xmlns:a14="http://schemas.microsoft.com/office/drawing/2010/main" val="0"/>
            </a:ext>
          </a:extLst>
        </a:blip>
        <a:srcRect/>
        <a:stretch>
          <a:fillRect/>
        </a:stretch>
      </xdr:blipFill>
      <xdr:spPr bwMode="auto">
        <a:xfrm>
          <a:off x="86972775" y="12125325"/>
          <a:ext cx="2047875" cy="1524000"/>
        </a:xfrm>
        <a:prstGeom prst="rect">
          <a:avLst/>
        </a:prstGeom>
        <a:noFill/>
        <a:ln>
          <a:noFill/>
        </a:ln>
      </xdr:spPr>
    </xdr:pic>
    <xdr:clientData/>
  </xdr:twoCellAnchor>
  <xdr:twoCellAnchor editAs="oneCell">
    <xdr:from>
      <xdr:col>49</xdr:col>
      <xdr:colOff>0</xdr:colOff>
      <xdr:row>56</xdr:row>
      <xdr:rowOff>0</xdr:rowOff>
    </xdr:from>
    <xdr:to>
      <xdr:col>50</xdr:col>
      <xdr:colOff>0</xdr:colOff>
      <xdr:row>57</xdr:row>
      <xdr:rowOff>0</xdr:rowOff>
    </xdr:to>
    <xdr:pic>
      <xdr:nvPicPr>
        <xdr:cNvPr id="299" name="Image 298" descr="Une image contenant texte, terrain, arbre, extérieur&#10;&#10;Description générée automatiquement">
          <a:extLst>
            <a:ext uri="{FF2B5EF4-FFF2-40B4-BE49-F238E27FC236}">
              <a16:creationId xmlns:a16="http://schemas.microsoft.com/office/drawing/2014/main" id="{00000000-0008-0000-0000-00006C010000}"/>
            </a:ext>
          </a:extLst>
        </xdr:cNvPr>
        <xdr:cNvPicPr preferRelativeResize="0">
          <a:picLocks/>
        </xdr:cNvPicPr>
      </xdr:nvPicPr>
      <xdr:blipFill>
        <a:blip xmlns:r="http://schemas.openxmlformats.org/officeDocument/2006/relationships" r:embed="rId292" cstate="print">
          <a:extLst>
            <a:ext uri="{28A0092B-C50C-407E-A947-70E740481C1C}">
              <a14:useLocalDpi xmlns:a14="http://schemas.microsoft.com/office/drawing/2010/main" val="0"/>
            </a:ext>
          </a:extLst>
        </a:blip>
        <a:srcRect/>
        <a:stretch>
          <a:fillRect/>
        </a:stretch>
      </xdr:blipFill>
      <xdr:spPr bwMode="auto">
        <a:xfrm>
          <a:off x="86972775" y="20640675"/>
          <a:ext cx="2047875" cy="971550"/>
        </a:xfrm>
        <a:prstGeom prst="rect">
          <a:avLst/>
        </a:prstGeom>
        <a:noFill/>
        <a:ln>
          <a:noFill/>
        </a:ln>
      </xdr:spPr>
    </xdr:pic>
    <xdr:clientData/>
  </xdr:twoCellAnchor>
  <xdr:twoCellAnchor editAs="oneCell">
    <xdr:from>
      <xdr:col>50</xdr:col>
      <xdr:colOff>0</xdr:colOff>
      <xdr:row>56</xdr:row>
      <xdr:rowOff>1</xdr:rowOff>
    </xdr:from>
    <xdr:to>
      <xdr:col>51</xdr:col>
      <xdr:colOff>0</xdr:colOff>
      <xdr:row>57</xdr:row>
      <xdr:rowOff>1</xdr:rowOff>
    </xdr:to>
    <xdr:pic>
      <xdr:nvPicPr>
        <xdr:cNvPr id="300" name="Image 299">
          <a:extLst>
            <a:ext uri="{FF2B5EF4-FFF2-40B4-BE49-F238E27FC236}">
              <a16:creationId xmlns:a16="http://schemas.microsoft.com/office/drawing/2014/main" id="{8616399B-7928-4FDA-9411-A09EE9E3AA54}"/>
            </a:ext>
          </a:extLst>
        </xdr:cNvPr>
        <xdr:cNvPicPr preferRelativeResize="0">
          <a:picLocks/>
        </xdr:cNvPicPr>
      </xdr:nvPicPr>
      <xdr:blipFill>
        <a:blip xmlns:r="http://schemas.openxmlformats.org/officeDocument/2006/relationships" r:embed="rId293" cstate="print">
          <a:extLst>
            <a:ext uri="{28A0092B-C50C-407E-A947-70E740481C1C}">
              <a14:useLocalDpi xmlns:a14="http://schemas.microsoft.com/office/drawing/2010/main" val="0"/>
            </a:ext>
          </a:extLst>
        </a:blip>
        <a:srcRect/>
        <a:stretch>
          <a:fillRect/>
        </a:stretch>
      </xdr:blipFill>
      <xdr:spPr bwMode="auto">
        <a:xfrm>
          <a:off x="89020650" y="20640676"/>
          <a:ext cx="2047875" cy="971550"/>
        </a:xfrm>
        <a:prstGeom prst="rect">
          <a:avLst/>
        </a:prstGeom>
        <a:noFill/>
        <a:ln>
          <a:noFill/>
        </a:ln>
      </xdr:spPr>
    </xdr:pic>
    <xdr:clientData/>
  </xdr:twoCellAnchor>
  <xdr:twoCellAnchor editAs="oneCell">
    <xdr:from>
      <xdr:col>49</xdr:col>
      <xdr:colOff>0</xdr:colOff>
      <xdr:row>20</xdr:row>
      <xdr:rowOff>0</xdr:rowOff>
    </xdr:from>
    <xdr:to>
      <xdr:col>50</xdr:col>
      <xdr:colOff>0</xdr:colOff>
      <xdr:row>21</xdr:row>
      <xdr:rowOff>0</xdr:rowOff>
    </xdr:to>
    <xdr:pic>
      <xdr:nvPicPr>
        <xdr:cNvPr id="301" name="Image 300" descr="Une image contenant terrain, ciel, extérieur, machine agricole&#10;&#10;Description générée automatiquement">
          <a:extLst>
            <a:ext uri="{FF2B5EF4-FFF2-40B4-BE49-F238E27FC236}">
              <a16:creationId xmlns:a16="http://schemas.microsoft.com/office/drawing/2014/main" id="{70E9E7B3-F05D-4417-B73C-E2DBC066E5D3}"/>
            </a:ext>
          </a:extLst>
        </xdr:cNvPr>
        <xdr:cNvPicPr preferRelativeResize="0">
          <a:picLocks/>
        </xdr:cNvPicPr>
      </xdr:nvPicPr>
      <xdr:blipFill>
        <a:blip xmlns:r="http://schemas.openxmlformats.org/officeDocument/2006/relationships" r:embed="rId294" cstate="print">
          <a:extLst>
            <a:ext uri="{28A0092B-C50C-407E-A947-70E740481C1C}">
              <a14:useLocalDpi xmlns:a14="http://schemas.microsoft.com/office/drawing/2010/main" val="0"/>
            </a:ext>
          </a:extLst>
        </a:blip>
        <a:srcRect/>
        <a:stretch>
          <a:fillRect/>
        </a:stretch>
      </xdr:blipFill>
      <xdr:spPr bwMode="auto">
        <a:xfrm>
          <a:off x="86972775" y="112014000"/>
          <a:ext cx="2047875" cy="647700"/>
        </a:xfrm>
        <a:prstGeom prst="rect">
          <a:avLst/>
        </a:prstGeom>
        <a:noFill/>
        <a:ln>
          <a:noFill/>
        </a:ln>
      </xdr:spPr>
    </xdr:pic>
    <xdr:clientData/>
  </xdr:twoCellAnchor>
  <xdr:twoCellAnchor editAs="oneCell">
    <xdr:from>
      <xdr:col>49</xdr:col>
      <xdr:colOff>0</xdr:colOff>
      <xdr:row>17</xdr:row>
      <xdr:rowOff>1</xdr:rowOff>
    </xdr:from>
    <xdr:to>
      <xdr:col>50</xdr:col>
      <xdr:colOff>0</xdr:colOff>
      <xdr:row>18</xdr:row>
      <xdr:rowOff>1</xdr:rowOff>
    </xdr:to>
    <xdr:pic>
      <xdr:nvPicPr>
        <xdr:cNvPr id="302" name="Image 301" descr="C:\Users\HP\Documents\FFOutput\IMG_5368.jpg">
          <a:extLst>
            <a:ext uri="{FF2B5EF4-FFF2-40B4-BE49-F238E27FC236}">
              <a16:creationId xmlns:a16="http://schemas.microsoft.com/office/drawing/2014/main" id="{8F897938-4F22-4E21-92A9-535D84DE601F}"/>
            </a:ext>
          </a:extLst>
        </xdr:cNvPr>
        <xdr:cNvPicPr preferRelativeResize="0">
          <a:picLocks/>
        </xdr:cNvPicPr>
      </xdr:nvPicPr>
      <xdr:blipFill>
        <a:blip xmlns:r="http://schemas.openxmlformats.org/officeDocument/2006/relationships" r:embed="rId295" cstate="email">
          <a:extLst>
            <a:ext uri="{28A0092B-C50C-407E-A947-70E740481C1C}">
              <a14:useLocalDpi xmlns:a14="http://schemas.microsoft.com/office/drawing/2010/main"/>
            </a:ext>
          </a:extLst>
        </a:blip>
        <a:srcRect/>
        <a:stretch>
          <a:fillRect/>
        </a:stretch>
      </xdr:blipFill>
      <xdr:spPr bwMode="auto">
        <a:xfrm>
          <a:off x="86972775" y="108480226"/>
          <a:ext cx="2047875" cy="1905000"/>
        </a:xfrm>
        <a:prstGeom prst="rect">
          <a:avLst/>
        </a:prstGeom>
        <a:noFill/>
        <a:ln w="9525">
          <a:noFill/>
          <a:miter lim="800000"/>
          <a:headEnd/>
          <a:tailEnd/>
        </a:ln>
      </xdr:spPr>
    </xdr:pic>
    <xdr:clientData/>
  </xdr:twoCellAnchor>
  <xdr:twoCellAnchor editAs="oneCell">
    <xdr:from>
      <xdr:col>49</xdr:col>
      <xdr:colOff>2047874</xdr:colOff>
      <xdr:row>17</xdr:row>
      <xdr:rowOff>0</xdr:rowOff>
    </xdr:from>
    <xdr:to>
      <xdr:col>50</xdr:col>
      <xdr:colOff>2047874</xdr:colOff>
      <xdr:row>18</xdr:row>
      <xdr:rowOff>0</xdr:rowOff>
    </xdr:to>
    <xdr:pic>
      <xdr:nvPicPr>
        <xdr:cNvPr id="303" name="Image 302" descr="C:\Users\HP\Documents\FFOutput\IMG_5347.jpg">
          <a:extLst>
            <a:ext uri="{FF2B5EF4-FFF2-40B4-BE49-F238E27FC236}">
              <a16:creationId xmlns:a16="http://schemas.microsoft.com/office/drawing/2014/main" id="{B10FE567-F4EF-410D-97BB-9E5ACF71A79E}"/>
            </a:ext>
          </a:extLst>
        </xdr:cNvPr>
        <xdr:cNvPicPr preferRelativeResize="0">
          <a:picLocks/>
        </xdr:cNvPicPr>
      </xdr:nvPicPr>
      <xdr:blipFill>
        <a:blip xmlns:r="http://schemas.openxmlformats.org/officeDocument/2006/relationships" r:embed="rId296" cstate="email">
          <a:extLst>
            <a:ext uri="{28A0092B-C50C-407E-A947-70E740481C1C}">
              <a14:useLocalDpi xmlns:a14="http://schemas.microsoft.com/office/drawing/2010/main"/>
            </a:ext>
          </a:extLst>
        </a:blip>
        <a:srcRect/>
        <a:stretch>
          <a:fillRect/>
        </a:stretch>
      </xdr:blipFill>
      <xdr:spPr bwMode="auto">
        <a:xfrm>
          <a:off x="89020649" y="108480225"/>
          <a:ext cx="2047875" cy="1905000"/>
        </a:xfrm>
        <a:prstGeom prst="rect">
          <a:avLst/>
        </a:prstGeom>
        <a:noFill/>
        <a:ln w="9525">
          <a:noFill/>
          <a:miter lim="800000"/>
          <a:headEnd/>
          <a:tailEnd/>
        </a:ln>
      </xdr:spPr>
    </xdr:pic>
    <xdr:clientData/>
  </xdr:twoCellAnchor>
  <xdr:twoCellAnchor editAs="oneCell">
    <xdr:from>
      <xdr:col>49</xdr:col>
      <xdr:colOff>0</xdr:colOff>
      <xdr:row>25</xdr:row>
      <xdr:rowOff>0</xdr:rowOff>
    </xdr:from>
    <xdr:to>
      <xdr:col>50</xdr:col>
      <xdr:colOff>0</xdr:colOff>
      <xdr:row>26</xdr:row>
      <xdr:rowOff>0</xdr:rowOff>
    </xdr:to>
    <xdr:pic>
      <xdr:nvPicPr>
        <xdr:cNvPr id="304" name="Image 303">
          <a:extLst>
            <a:ext uri="{FF2B5EF4-FFF2-40B4-BE49-F238E27FC236}">
              <a16:creationId xmlns:a16="http://schemas.microsoft.com/office/drawing/2014/main" id="{455B5B9A-1332-4552-9611-F4AFDAB46E32}"/>
            </a:ext>
          </a:extLst>
        </xdr:cNvPr>
        <xdr:cNvPicPr preferRelativeResize="0">
          <a:picLocks/>
        </xdr:cNvPicPr>
      </xdr:nvPicPr>
      <xdr:blipFill>
        <a:blip xmlns:r="http://schemas.openxmlformats.org/officeDocument/2006/relationships" r:embed="rId297" cstate="print">
          <a:extLst>
            <a:ext uri="{28A0092B-C50C-407E-A947-70E740481C1C}">
              <a14:useLocalDpi xmlns:a14="http://schemas.microsoft.com/office/drawing/2010/main" val="0"/>
            </a:ext>
          </a:extLst>
        </a:blip>
        <a:stretch>
          <a:fillRect/>
        </a:stretch>
      </xdr:blipFill>
      <xdr:spPr>
        <a:xfrm>
          <a:off x="86972775" y="271272000"/>
          <a:ext cx="2047875" cy="1905000"/>
        </a:xfrm>
        <a:prstGeom prst="rect">
          <a:avLst/>
        </a:prstGeom>
      </xdr:spPr>
    </xdr:pic>
    <xdr:clientData/>
  </xdr:twoCellAnchor>
  <xdr:twoCellAnchor editAs="oneCell">
    <xdr:from>
      <xdr:col>50</xdr:col>
      <xdr:colOff>0</xdr:colOff>
      <xdr:row>25</xdr:row>
      <xdr:rowOff>0</xdr:rowOff>
    </xdr:from>
    <xdr:to>
      <xdr:col>51</xdr:col>
      <xdr:colOff>0</xdr:colOff>
      <xdr:row>26</xdr:row>
      <xdr:rowOff>0</xdr:rowOff>
    </xdr:to>
    <xdr:pic>
      <xdr:nvPicPr>
        <xdr:cNvPr id="305" name="Image 304">
          <a:extLst>
            <a:ext uri="{FF2B5EF4-FFF2-40B4-BE49-F238E27FC236}">
              <a16:creationId xmlns:a16="http://schemas.microsoft.com/office/drawing/2014/main" id="{68C41737-7050-4045-891D-C1A32544F8DB}"/>
            </a:ext>
          </a:extLst>
        </xdr:cNvPr>
        <xdr:cNvPicPr preferRelativeResize="0">
          <a:picLocks/>
        </xdr:cNvPicPr>
      </xdr:nvPicPr>
      <xdr:blipFill>
        <a:blip xmlns:r="http://schemas.openxmlformats.org/officeDocument/2006/relationships" r:embed="rId298" cstate="print">
          <a:extLst>
            <a:ext uri="{28A0092B-C50C-407E-A947-70E740481C1C}">
              <a14:useLocalDpi xmlns:a14="http://schemas.microsoft.com/office/drawing/2010/main" val="0"/>
            </a:ext>
          </a:extLst>
        </a:blip>
        <a:stretch>
          <a:fillRect/>
        </a:stretch>
      </xdr:blipFill>
      <xdr:spPr>
        <a:xfrm>
          <a:off x="89020650" y="271272000"/>
          <a:ext cx="2047875" cy="1905000"/>
        </a:xfrm>
        <a:prstGeom prst="rect">
          <a:avLst/>
        </a:prstGeom>
      </xdr:spPr>
    </xdr:pic>
    <xdr:clientData/>
  </xdr:twoCellAnchor>
  <xdr:twoCellAnchor editAs="oneCell">
    <xdr:from>
      <xdr:col>49</xdr:col>
      <xdr:colOff>0</xdr:colOff>
      <xdr:row>18</xdr:row>
      <xdr:rowOff>0</xdr:rowOff>
    </xdr:from>
    <xdr:to>
      <xdr:col>49</xdr:col>
      <xdr:colOff>2047874</xdr:colOff>
      <xdr:row>19</xdr:row>
      <xdr:rowOff>0</xdr:rowOff>
    </xdr:to>
    <xdr:pic>
      <xdr:nvPicPr>
        <xdr:cNvPr id="306" name="Image 305">
          <a:extLst>
            <a:ext uri="{FF2B5EF4-FFF2-40B4-BE49-F238E27FC236}">
              <a16:creationId xmlns:a16="http://schemas.microsoft.com/office/drawing/2014/main" id="{45FD6BDA-FE2E-4136-956B-AA5BE2375FB0}"/>
            </a:ext>
          </a:extLst>
        </xdr:cNvPr>
        <xdr:cNvPicPr preferRelativeResize="0">
          <a:picLocks/>
        </xdr:cNvPicPr>
      </xdr:nvPicPr>
      <xdr:blipFill>
        <a:blip xmlns:r="http://schemas.openxmlformats.org/officeDocument/2006/relationships" r:embed="rId299" cstate="print">
          <a:extLst>
            <a:ext uri="{28A0092B-C50C-407E-A947-70E740481C1C}">
              <a14:useLocalDpi xmlns:a14="http://schemas.microsoft.com/office/drawing/2010/main" val="0"/>
            </a:ext>
          </a:extLst>
        </a:blip>
        <a:stretch>
          <a:fillRect/>
        </a:stretch>
      </xdr:blipFill>
      <xdr:spPr>
        <a:xfrm>
          <a:off x="86972775" y="110385225"/>
          <a:ext cx="2047874" cy="1143000"/>
        </a:xfrm>
        <a:prstGeom prst="rect">
          <a:avLst/>
        </a:prstGeom>
      </xdr:spPr>
    </xdr:pic>
    <xdr:clientData/>
  </xdr:twoCellAnchor>
  <xdr:twoCellAnchor editAs="oneCell">
    <xdr:from>
      <xdr:col>49</xdr:col>
      <xdr:colOff>2047874</xdr:colOff>
      <xdr:row>18</xdr:row>
      <xdr:rowOff>12246</xdr:rowOff>
    </xdr:from>
    <xdr:to>
      <xdr:col>50</xdr:col>
      <xdr:colOff>2047874</xdr:colOff>
      <xdr:row>19</xdr:row>
      <xdr:rowOff>0</xdr:rowOff>
    </xdr:to>
    <xdr:pic>
      <xdr:nvPicPr>
        <xdr:cNvPr id="307" name="Image 306">
          <a:extLst>
            <a:ext uri="{FF2B5EF4-FFF2-40B4-BE49-F238E27FC236}">
              <a16:creationId xmlns:a16="http://schemas.microsoft.com/office/drawing/2014/main" id="{DB927003-2B32-4EB2-A40F-C5965E618625}"/>
            </a:ext>
          </a:extLst>
        </xdr:cNvPr>
        <xdr:cNvPicPr preferRelativeResize="0">
          <a:picLocks/>
        </xdr:cNvPicPr>
      </xdr:nvPicPr>
      <xdr:blipFill>
        <a:blip xmlns:r="http://schemas.openxmlformats.org/officeDocument/2006/relationships" r:embed="rId300" cstate="print">
          <a:extLst>
            <a:ext uri="{28A0092B-C50C-407E-A947-70E740481C1C}">
              <a14:useLocalDpi xmlns:a14="http://schemas.microsoft.com/office/drawing/2010/main" val="0"/>
            </a:ext>
          </a:extLst>
        </a:blip>
        <a:stretch>
          <a:fillRect/>
        </a:stretch>
      </xdr:blipFill>
      <xdr:spPr>
        <a:xfrm>
          <a:off x="89020649" y="110397471"/>
          <a:ext cx="2047875" cy="1130754"/>
        </a:xfrm>
        <a:prstGeom prst="rect">
          <a:avLst/>
        </a:prstGeom>
      </xdr:spPr>
    </xdr:pic>
    <xdr:clientData/>
  </xdr:twoCellAnchor>
  <xdr:twoCellAnchor editAs="oneCell">
    <xdr:from>
      <xdr:col>49</xdr:col>
      <xdr:colOff>2047874</xdr:colOff>
      <xdr:row>12</xdr:row>
      <xdr:rowOff>0</xdr:rowOff>
    </xdr:from>
    <xdr:to>
      <xdr:col>50</xdr:col>
      <xdr:colOff>2047874</xdr:colOff>
      <xdr:row>13</xdr:row>
      <xdr:rowOff>0</xdr:rowOff>
    </xdr:to>
    <xdr:pic>
      <xdr:nvPicPr>
        <xdr:cNvPr id="308" name="Image 1">
          <a:extLst>
            <a:ext uri="{FF2B5EF4-FFF2-40B4-BE49-F238E27FC236}">
              <a16:creationId xmlns:a16="http://schemas.microsoft.com/office/drawing/2014/main" id="{81CD8C20-E2B7-4801-93A4-276F0A1E1BEC}"/>
            </a:ext>
          </a:extLst>
        </xdr:cNvPr>
        <xdr:cNvPicPr preferRelativeResize="0">
          <a:picLocks/>
        </xdr:cNvPicPr>
      </xdr:nvPicPr>
      <xdr:blipFill>
        <a:blip xmlns:r="http://schemas.openxmlformats.org/officeDocument/2006/relationships" r:embed="rId301" cstate="print">
          <a:extLst>
            <a:ext uri="{28A0092B-C50C-407E-A947-70E740481C1C}">
              <a14:useLocalDpi xmlns:a14="http://schemas.microsoft.com/office/drawing/2010/main" val="0"/>
            </a:ext>
          </a:extLst>
        </a:blip>
        <a:srcRect/>
        <a:stretch>
          <a:fillRect/>
        </a:stretch>
      </xdr:blipFill>
      <xdr:spPr bwMode="auto">
        <a:xfrm>
          <a:off x="89020649" y="137121900"/>
          <a:ext cx="2047875" cy="2409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50</xdr:col>
      <xdr:colOff>0</xdr:colOff>
      <xdr:row>35</xdr:row>
      <xdr:rowOff>0</xdr:rowOff>
    </xdr:from>
    <xdr:to>
      <xdr:col>51</xdr:col>
      <xdr:colOff>0</xdr:colOff>
      <xdr:row>36</xdr:row>
      <xdr:rowOff>0</xdr:rowOff>
    </xdr:to>
    <xdr:pic>
      <xdr:nvPicPr>
        <xdr:cNvPr id="309" name="Image 308">
          <a:extLst>
            <a:ext uri="{FF2B5EF4-FFF2-40B4-BE49-F238E27FC236}">
              <a16:creationId xmlns:a16="http://schemas.microsoft.com/office/drawing/2014/main" id="{C423AAAF-1877-42B4-9BA5-30B9B0A6A90A}"/>
            </a:ext>
          </a:extLst>
        </xdr:cNvPr>
        <xdr:cNvPicPr preferRelativeResize="0">
          <a:picLocks/>
        </xdr:cNvPicPr>
      </xdr:nvPicPr>
      <xdr:blipFill>
        <a:blip xmlns:r="http://schemas.openxmlformats.org/officeDocument/2006/relationships" r:embed="rId302" cstate="print">
          <a:extLst>
            <a:ext uri="{28A0092B-C50C-407E-A947-70E740481C1C}">
              <a14:useLocalDpi xmlns:a14="http://schemas.microsoft.com/office/drawing/2010/main" val="0"/>
            </a:ext>
          </a:extLst>
        </a:blip>
        <a:stretch>
          <a:fillRect/>
        </a:stretch>
      </xdr:blipFill>
      <xdr:spPr>
        <a:xfrm>
          <a:off x="89020650" y="131121150"/>
          <a:ext cx="2047875" cy="1123950"/>
        </a:xfrm>
        <a:prstGeom prst="rect">
          <a:avLst/>
        </a:prstGeom>
      </xdr:spPr>
    </xdr:pic>
    <xdr:clientData/>
  </xdr:twoCellAnchor>
  <xdr:twoCellAnchor editAs="oneCell">
    <xdr:from>
      <xdr:col>49</xdr:col>
      <xdr:colOff>0</xdr:colOff>
      <xdr:row>35</xdr:row>
      <xdr:rowOff>0</xdr:rowOff>
    </xdr:from>
    <xdr:to>
      <xdr:col>50</xdr:col>
      <xdr:colOff>0</xdr:colOff>
      <xdr:row>36</xdr:row>
      <xdr:rowOff>0</xdr:rowOff>
    </xdr:to>
    <xdr:pic>
      <xdr:nvPicPr>
        <xdr:cNvPr id="310" name="Image 309">
          <a:extLst>
            <a:ext uri="{FF2B5EF4-FFF2-40B4-BE49-F238E27FC236}">
              <a16:creationId xmlns:a16="http://schemas.microsoft.com/office/drawing/2014/main" id="{E26E844F-C139-4249-95A0-D3CF4BA92A96}"/>
            </a:ext>
          </a:extLst>
        </xdr:cNvPr>
        <xdr:cNvPicPr preferRelativeResize="0">
          <a:picLocks/>
        </xdr:cNvPicPr>
      </xdr:nvPicPr>
      <xdr:blipFill>
        <a:blip xmlns:r="http://schemas.openxmlformats.org/officeDocument/2006/relationships" r:embed="rId303" cstate="print">
          <a:extLst>
            <a:ext uri="{28A0092B-C50C-407E-A947-70E740481C1C}">
              <a14:useLocalDpi xmlns:a14="http://schemas.microsoft.com/office/drawing/2010/main" val="0"/>
            </a:ext>
          </a:extLst>
        </a:blip>
        <a:stretch>
          <a:fillRect/>
        </a:stretch>
      </xdr:blipFill>
      <xdr:spPr>
        <a:xfrm>
          <a:off x="86972775" y="131121150"/>
          <a:ext cx="2047875" cy="1123950"/>
        </a:xfrm>
        <a:prstGeom prst="rect">
          <a:avLst/>
        </a:prstGeom>
      </xdr:spPr>
    </xdr:pic>
    <xdr:clientData/>
  </xdr:twoCellAnchor>
  <xdr:twoCellAnchor editAs="oneCell">
    <xdr:from>
      <xdr:col>49</xdr:col>
      <xdr:colOff>0</xdr:colOff>
      <xdr:row>36</xdr:row>
      <xdr:rowOff>0</xdr:rowOff>
    </xdr:from>
    <xdr:to>
      <xdr:col>50</xdr:col>
      <xdr:colOff>0</xdr:colOff>
      <xdr:row>37</xdr:row>
      <xdr:rowOff>0</xdr:rowOff>
    </xdr:to>
    <xdr:pic>
      <xdr:nvPicPr>
        <xdr:cNvPr id="311" name="Image 310">
          <a:extLst>
            <a:ext uri="{FF2B5EF4-FFF2-40B4-BE49-F238E27FC236}">
              <a16:creationId xmlns:a16="http://schemas.microsoft.com/office/drawing/2014/main" id="{00000000-0008-0000-0000-00001A000000}"/>
            </a:ext>
          </a:extLst>
        </xdr:cNvPr>
        <xdr:cNvPicPr preferRelativeResize="0">
          <a:picLocks/>
        </xdr:cNvPicPr>
      </xdr:nvPicPr>
      <xdr:blipFill>
        <a:blip xmlns:r="http://schemas.openxmlformats.org/officeDocument/2006/relationships" r:embed="rId304" cstate="email">
          <a:extLst>
            <a:ext uri="{28A0092B-C50C-407E-A947-70E740481C1C}">
              <a14:useLocalDpi xmlns:a14="http://schemas.microsoft.com/office/drawing/2010/main" val="0"/>
            </a:ext>
          </a:extLst>
        </a:blip>
        <a:srcRect/>
        <a:stretch>
          <a:fillRect/>
        </a:stretch>
      </xdr:blipFill>
      <xdr:spPr bwMode="auto">
        <a:xfrm>
          <a:off x="86972775" y="171659550"/>
          <a:ext cx="2047875" cy="962025"/>
        </a:xfrm>
        <a:prstGeom prst="rect">
          <a:avLst/>
        </a:prstGeom>
        <a:noFill/>
        <a:ln>
          <a:noFill/>
        </a:ln>
      </xdr:spPr>
    </xdr:pic>
    <xdr:clientData/>
  </xdr:twoCellAnchor>
  <xdr:twoCellAnchor editAs="oneCell">
    <xdr:from>
      <xdr:col>49</xdr:col>
      <xdr:colOff>2047874</xdr:colOff>
      <xdr:row>36</xdr:row>
      <xdr:rowOff>0</xdr:rowOff>
    </xdr:from>
    <xdr:to>
      <xdr:col>50</xdr:col>
      <xdr:colOff>2047874</xdr:colOff>
      <xdr:row>37</xdr:row>
      <xdr:rowOff>0</xdr:rowOff>
    </xdr:to>
    <xdr:pic>
      <xdr:nvPicPr>
        <xdr:cNvPr id="312" name="Image 311">
          <a:extLst>
            <a:ext uri="{FF2B5EF4-FFF2-40B4-BE49-F238E27FC236}">
              <a16:creationId xmlns:a16="http://schemas.microsoft.com/office/drawing/2014/main" id="{E498CBB4-5D3E-49E6-B2F2-FD05E7BAFD72}"/>
            </a:ext>
          </a:extLst>
        </xdr:cNvPr>
        <xdr:cNvPicPr preferRelativeResize="0">
          <a:picLocks/>
        </xdr:cNvPicPr>
      </xdr:nvPicPr>
      <xdr:blipFill>
        <a:blip xmlns:r="http://schemas.openxmlformats.org/officeDocument/2006/relationships" r:embed="rId305" cstate="print">
          <a:extLst>
            <a:ext uri="{28A0092B-C50C-407E-A947-70E740481C1C}">
              <a14:useLocalDpi xmlns:a14="http://schemas.microsoft.com/office/drawing/2010/main" val="0"/>
            </a:ext>
          </a:extLst>
        </a:blip>
        <a:stretch>
          <a:fillRect/>
        </a:stretch>
      </xdr:blipFill>
      <xdr:spPr>
        <a:xfrm>
          <a:off x="89020649" y="171659550"/>
          <a:ext cx="2047875" cy="962025"/>
        </a:xfrm>
        <a:prstGeom prst="rect">
          <a:avLst/>
        </a:prstGeom>
      </xdr:spPr>
    </xdr:pic>
    <xdr:clientData/>
  </xdr:twoCellAnchor>
  <xdr:twoCellAnchor editAs="oneCell">
    <xdr:from>
      <xdr:col>49</xdr:col>
      <xdr:colOff>0</xdr:colOff>
      <xdr:row>67</xdr:row>
      <xdr:rowOff>0</xdr:rowOff>
    </xdr:from>
    <xdr:to>
      <xdr:col>50</xdr:col>
      <xdr:colOff>0</xdr:colOff>
      <xdr:row>68</xdr:row>
      <xdr:rowOff>0</xdr:rowOff>
    </xdr:to>
    <xdr:pic>
      <xdr:nvPicPr>
        <xdr:cNvPr id="313" name="Image 312">
          <a:extLst>
            <a:ext uri="{FF2B5EF4-FFF2-40B4-BE49-F238E27FC236}">
              <a16:creationId xmlns:a16="http://schemas.microsoft.com/office/drawing/2014/main" id="{DA76BD1B-81D5-4AD8-9F09-4A230C8FA64F}"/>
            </a:ext>
          </a:extLst>
        </xdr:cNvPr>
        <xdr:cNvPicPr preferRelativeResize="0">
          <a:picLocks/>
        </xdr:cNvPicPr>
      </xdr:nvPicPr>
      <xdr:blipFill>
        <a:blip xmlns:r="http://schemas.openxmlformats.org/officeDocument/2006/relationships" r:embed="rId306">
          <a:extLst>
            <a:ext uri="{28A0092B-C50C-407E-A947-70E740481C1C}">
              <a14:useLocalDpi xmlns:a14="http://schemas.microsoft.com/office/drawing/2010/main" val="0"/>
            </a:ext>
          </a:extLst>
        </a:blip>
        <a:srcRect/>
        <a:stretch>
          <a:fillRect/>
        </a:stretch>
      </xdr:blipFill>
      <xdr:spPr bwMode="auto">
        <a:xfrm>
          <a:off x="86972775" y="389382000"/>
          <a:ext cx="2047875" cy="1905000"/>
        </a:xfrm>
        <a:prstGeom prst="rect">
          <a:avLst/>
        </a:prstGeom>
        <a:noFill/>
        <a:ln>
          <a:noFill/>
        </a:ln>
      </xdr:spPr>
    </xdr:pic>
    <xdr:clientData/>
  </xdr:twoCellAnchor>
  <xdr:twoCellAnchor editAs="oneCell">
    <xdr:from>
      <xdr:col>50</xdr:col>
      <xdr:colOff>0</xdr:colOff>
      <xdr:row>67</xdr:row>
      <xdr:rowOff>0</xdr:rowOff>
    </xdr:from>
    <xdr:to>
      <xdr:col>51</xdr:col>
      <xdr:colOff>0</xdr:colOff>
      <xdr:row>68</xdr:row>
      <xdr:rowOff>0</xdr:rowOff>
    </xdr:to>
    <xdr:pic>
      <xdr:nvPicPr>
        <xdr:cNvPr id="314" name="Image 313">
          <a:extLst>
            <a:ext uri="{FF2B5EF4-FFF2-40B4-BE49-F238E27FC236}">
              <a16:creationId xmlns:a16="http://schemas.microsoft.com/office/drawing/2014/main" id="{86BE0395-8201-4E76-B099-29F5E320B47D}"/>
            </a:ext>
          </a:extLst>
        </xdr:cNvPr>
        <xdr:cNvPicPr preferRelativeResize="0">
          <a:picLocks/>
        </xdr:cNvPicPr>
      </xdr:nvPicPr>
      <xdr:blipFill>
        <a:blip xmlns:r="http://schemas.openxmlformats.org/officeDocument/2006/relationships" r:embed="rId307">
          <a:extLst>
            <a:ext uri="{28A0092B-C50C-407E-A947-70E740481C1C}">
              <a14:useLocalDpi xmlns:a14="http://schemas.microsoft.com/office/drawing/2010/main" val="0"/>
            </a:ext>
          </a:extLst>
        </a:blip>
        <a:srcRect/>
        <a:stretch>
          <a:fillRect/>
        </a:stretch>
      </xdr:blipFill>
      <xdr:spPr bwMode="auto">
        <a:xfrm>
          <a:off x="89020650" y="389382000"/>
          <a:ext cx="2047875" cy="1905000"/>
        </a:xfrm>
        <a:prstGeom prst="rect">
          <a:avLst/>
        </a:prstGeom>
        <a:noFill/>
        <a:ln>
          <a:noFill/>
        </a:ln>
      </xdr:spPr>
    </xdr:pic>
    <xdr:clientData/>
  </xdr:twoCellAnchor>
  <xdr:twoCellAnchor editAs="oneCell">
    <xdr:from>
      <xdr:col>49</xdr:col>
      <xdr:colOff>0</xdr:colOff>
      <xdr:row>66</xdr:row>
      <xdr:rowOff>0</xdr:rowOff>
    </xdr:from>
    <xdr:to>
      <xdr:col>50</xdr:col>
      <xdr:colOff>0</xdr:colOff>
      <xdr:row>67</xdr:row>
      <xdr:rowOff>0</xdr:rowOff>
    </xdr:to>
    <xdr:pic>
      <xdr:nvPicPr>
        <xdr:cNvPr id="315" name="Image 314">
          <a:extLst>
            <a:ext uri="{FF2B5EF4-FFF2-40B4-BE49-F238E27FC236}">
              <a16:creationId xmlns:a16="http://schemas.microsoft.com/office/drawing/2014/main" id="{E94A1D70-8783-4FE1-B5B2-762C557F7228}"/>
            </a:ext>
          </a:extLst>
        </xdr:cNvPr>
        <xdr:cNvPicPr preferRelativeResize="0">
          <a:picLocks/>
        </xdr:cNvPicPr>
      </xdr:nvPicPr>
      <xdr:blipFill>
        <a:blip xmlns:r="http://schemas.openxmlformats.org/officeDocument/2006/relationships" r:embed="rId308">
          <a:extLst>
            <a:ext uri="{28A0092B-C50C-407E-A947-70E740481C1C}">
              <a14:useLocalDpi xmlns:a14="http://schemas.microsoft.com/office/drawing/2010/main" val="0"/>
            </a:ext>
          </a:extLst>
        </a:blip>
        <a:srcRect/>
        <a:stretch>
          <a:fillRect/>
        </a:stretch>
      </xdr:blipFill>
      <xdr:spPr bwMode="auto">
        <a:xfrm>
          <a:off x="86972775" y="179603400"/>
          <a:ext cx="2047875" cy="809625"/>
        </a:xfrm>
        <a:prstGeom prst="rect">
          <a:avLst/>
        </a:prstGeom>
        <a:noFill/>
        <a:ln>
          <a:noFill/>
        </a:ln>
      </xdr:spPr>
    </xdr:pic>
    <xdr:clientData/>
  </xdr:twoCellAnchor>
  <xdr:twoCellAnchor editAs="oneCell">
    <xdr:from>
      <xdr:col>50</xdr:col>
      <xdr:colOff>0</xdr:colOff>
      <xdr:row>66</xdr:row>
      <xdr:rowOff>0</xdr:rowOff>
    </xdr:from>
    <xdr:to>
      <xdr:col>51</xdr:col>
      <xdr:colOff>0</xdr:colOff>
      <xdr:row>67</xdr:row>
      <xdr:rowOff>0</xdr:rowOff>
    </xdr:to>
    <xdr:pic>
      <xdr:nvPicPr>
        <xdr:cNvPr id="316" name="Image 315">
          <a:extLst>
            <a:ext uri="{FF2B5EF4-FFF2-40B4-BE49-F238E27FC236}">
              <a16:creationId xmlns:a16="http://schemas.microsoft.com/office/drawing/2014/main" id="{D6B8019F-4D1F-436C-9144-DE54155D0C63}"/>
            </a:ext>
          </a:extLst>
        </xdr:cNvPr>
        <xdr:cNvPicPr preferRelativeResize="0">
          <a:picLocks/>
        </xdr:cNvPicPr>
      </xdr:nvPicPr>
      <xdr:blipFill>
        <a:blip xmlns:r="http://schemas.openxmlformats.org/officeDocument/2006/relationships" r:embed="rId309">
          <a:extLst>
            <a:ext uri="{28A0092B-C50C-407E-A947-70E740481C1C}">
              <a14:useLocalDpi xmlns:a14="http://schemas.microsoft.com/office/drawing/2010/main" val="0"/>
            </a:ext>
          </a:extLst>
        </a:blip>
        <a:srcRect/>
        <a:stretch>
          <a:fillRect/>
        </a:stretch>
      </xdr:blipFill>
      <xdr:spPr bwMode="auto">
        <a:xfrm>
          <a:off x="89020650" y="179603400"/>
          <a:ext cx="2047875" cy="809625"/>
        </a:xfrm>
        <a:prstGeom prst="rect">
          <a:avLst/>
        </a:prstGeom>
        <a:noFill/>
        <a:ln>
          <a:noFill/>
        </a:ln>
      </xdr:spPr>
    </xdr:pic>
    <xdr:clientData/>
  </xdr:twoCellAnchor>
  <xdr:twoCellAnchor editAs="oneCell">
    <xdr:from>
      <xdr:col>49</xdr:col>
      <xdr:colOff>8164</xdr:colOff>
      <xdr:row>61</xdr:row>
      <xdr:rowOff>0</xdr:rowOff>
    </xdr:from>
    <xdr:to>
      <xdr:col>50</xdr:col>
      <xdr:colOff>0</xdr:colOff>
      <xdr:row>62</xdr:row>
      <xdr:rowOff>0</xdr:rowOff>
    </xdr:to>
    <xdr:pic>
      <xdr:nvPicPr>
        <xdr:cNvPr id="317" name="Image 316">
          <a:extLst>
            <a:ext uri="{FF2B5EF4-FFF2-40B4-BE49-F238E27FC236}">
              <a16:creationId xmlns:a16="http://schemas.microsoft.com/office/drawing/2014/main" id="{DBF7B5A2-FA8B-4B16-93B7-E76261262E99}"/>
            </a:ext>
          </a:extLst>
        </xdr:cNvPr>
        <xdr:cNvPicPr preferRelativeResize="0">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86980939" y="35833050"/>
          <a:ext cx="2039711" cy="1295400"/>
        </a:xfrm>
        <a:prstGeom prst="rect">
          <a:avLst/>
        </a:prstGeom>
      </xdr:spPr>
    </xdr:pic>
    <xdr:clientData/>
  </xdr:twoCellAnchor>
  <xdr:twoCellAnchor editAs="oneCell">
    <xdr:from>
      <xdr:col>50</xdr:col>
      <xdr:colOff>0</xdr:colOff>
      <xdr:row>61</xdr:row>
      <xdr:rowOff>1</xdr:rowOff>
    </xdr:from>
    <xdr:to>
      <xdr:col>51</xdr:col>
      <xdr:colOff>0</xdr:colOff>
      <xdr:row>62</xdr:row>
      <xdr:rowOff>0</xdr:rowOff>
    </xdr:to>
    <xdr:pic>
      <xdr:nvPicPr>
        <xdr:cNvPr id="318" name="Image 317">
          <a:extLst>
            <a:ext uri="{FF2B5EF4-FFF2-40B4-BE49-F238E27FC236}">
              <a16:creationId xmlns:a16="http://schemas.microsoft.com/office/drawing/2014/main" id="{02AE4981-7462-4A70-9676-AF87B385CE04}"/>
            </a:ext>
          </a:extLst>
        </xdr:cNvPr>
        <xdr:cNvPicPr preferRelativeResize="0">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9020650" y="35833051"/>
          <a:ext cx="2047875" cy="1295400"/>
        </a:xfrm>
        <a:prstGeom prst="rect">
          <a:avLst/>
        </a:prstGeom>
      </xdr:spPr>
    </xdr:pic>
    <xdr:clientData/>
  </xdr:twoCellAnchor>
  <xdr:twoCellAnchor editAs="oneCell">
    <xdr:from>
      <xdr:col>49</xdr:col>
      <xdr:colOff>0</xdr:colOff>
      <xdr:row>45</xdr:row>
      <xdr:rowOff>0</xdr:rowOff>
    </xdr:from>
    <xdr:to>
      <xdr:col>50</xdr:col>
      <xdr:colOff>0</xdr:colOff>
      <xdr:row>46</xdr:row>
      <xdr:rowOff>0</xdr:rowOff>
    </xdr:to>
    <xdr:pic>
      <xdr:nvPicPr>
        <xdr:cNvPr id="319" name="Image 318">
          <a:extLst>
            <a:ext uri="{FF2B5EF4-FFF2-40B4-BE49-F238E27FC236}">
              <a16:creationId xmlns:a16="http://schemas.microsoft.com/office/drawing/2014/main" id="{00000000-0008-0000-0000-000003000000}"/>
            </a:ext>
          </a:extLst>
        </xdr:cNvPr>
        <xdr:cNvPicPr preferRelativeResize="0">
          <a:picLocks/>
        </xdr:cNvPicPr>
      </xdr:nvPicPr>
      <xdr:blipFill rotWithShape="1">
        <a:blip xmlns:r="http://schemas.openxmlformats.org/officeDocument/2006/relationships" r:embed="rId310" cstate="print">
          <a:extLst>
            <a:ext uri="{28A0092B-C50C-407E-A947-70E740481C1C}">
              <a14:useLocalDpi xmlns:a14="http://schemas.microsoft.com/office/drawing/2010/main" val="0"/>
            </a:ext>
          </a:extLst>
        </a:blip>
        <a:srcRect r="23988" b="18487"/>
        <a:stretch/>
      </xdr:blipFill>
      <xdr:spPr>
        <a:xfrm>
          <a:off x="86972775" y="139531725"/>
          <a:ext cx="2047875" cy="1143000"/>
        </a:xfrm>
        <a:prstGeom prst="rect">
          <a:avLst/>
        </a:prstGeom>
      </xdr:spPr>
    </xdr:pic>
    <xdr:clientData/>
  </xdr:twoCellAnchor>
  <xdr:twoCellAnchor editAs="oneCell">
    <xdr:from>
      <xdr:col>49</xdr:col>
      <xdr:colOff>2047874</xdr:colOff>
      <xdr:row>45</xdr:row>
      <xdr:rowOff>1</xdr:rowOff>
    </xdr:from>
    <xdr:to>
      <xdr:col>50</xdr:col>
      <xdr:colOff>2047874</xdr:colOff>
      <xdr:row>46</xdr:row>
      <xdr:rowOff>1</xdr:rowOff>
    </xdr:to>
    <xdr:pic>
      <xdr:nvPicPr>
        <xdr:cNvPr id="320" name="Image 319">
          <a:extLst>
            <a:ext uri="{FF2B5EF4-FFF2-40B4-BE49-F238E27FC236}">
              <a16:creationId xmlns:a16="http://schemas.microsoft.com/office/drawing/2014/main" id="{00000000-0008-0000-0000-00000C000000}"/>
            </a:ext>
          </a:extLst>
        </xdr:cNvPr>
        <xdr:cNvPicPr preferRelativeResize="0">
          <a:picLocks/>
        </xdr:cNvPicPr>
      </xdr:nvPicPr>
      <xdr:blipFill rotWithShape="1">
        <a:blip xmlns:r="http://schemas.openxmlformats.org/officeDocument/2006/relationships" r:embed="rId311" cstate="print">
          <a:extLst>
            <a:ext uri="{28A0092B-C50C-407E-A947-70E740481C1C}">
              <a14:useLocalDpi xmlns:a14="http://schemas.microsoft.com/office/drawing/2010/main" val="0"/>
            </a:ext>
          </a:extLst>
        </a:blip>
        <a:srcRect r="48747" b="40567"/>
        <a:stretch/>
      </xdr:blipFill>
      <xdr:spPr>
        <a:xfrm>
          <a:off x="89020649" y="139531726"/>
          <a:ext cx="2047875" cy="1143000"/>
        </a:xfrm>
        <a:prstGeom prst="rect">
          <a:avLst/>
        </a:prstGeom>
      </xdr:spPr>
    </xdr:pic>
    <xdr:clientData/>
  </xdr:twoCellAnchor>
  <xdr:twoCellAnchor editAs="oneCell">
    <xdr:from>
      <xdr:col>51</xdr:col>
      <xdr:colOff>0</xdr:colOff>
      <xdr:row>68</xdr:row>
      <xdr:rowOff>0</xdr:rowOff>
    </xdr:from>
    <xdr:to>
      <xdr:col>52</xdr:col>
      <xdr:colOff>0</xdr:colOff>
      <xdr:row>69</xdr:row>
      <xdr:rowOff>0</xdr:rowOff>
    </xdr:to>
    <xdr:pic>
      <xdr:nvPicPr>
        <xdr:cNvPr id="321" name="Image 320">
          <a:extLst>
            <a:ext uri="{FF2B5EF4-FFF2-40B4-BE49-F238E27FC236}">
              <a16:creationId xmlns:a16="http://schemas.microsoft.com/office/drawing/2014/main" id="{00000000-0008-0000-0000-000009000000}"/>
            </a:ext>
          </a:extLst>
        </xdr:cNvPr>
        <xdr:cNvPicPr preferRelativeResize="0">
          <a:picLocks/>
        </xdr:cNvPicPr>
      </xdr:nvPicPr>
      <xdr:blipFill>
        <a:blip xmlns:r="http://schemas.openxmlformats.org/officeDocument/2006/relationships" r:embed="rId312" cstate="print">
          <a:extLst>
            <a:ext uri="{28A0092B-C50C-407E-A947-70E740481C1C}">
              <a14:useLocalDpi xmlns:a14="http://schemas.microsoft.com/office/drawing/2010/main" val="0"/>
            </a:ext>
          </a:extLst>
        </a:blip>
        <a:srcRect/>
        <a:stretch/>
      </xdr:blipFill>
      <xdr:spPr>
        <a:xfrm>
          <a:off x="91068525" y="140674725"/>
          <a:ext cx="2047875" cy="1714500"/>
        </a:xfrm>
        <a:prstGeom prst="rect">
          <a:avLst/>
        </a:prstGeom>
      </xdr:spPr>
    </xdr:pic>
    <xdr:clientData/>
  </xdr:twoCellAnchor>
  <xdr:twoCellAnchor editAs="oneCell">
    <xdr:from>
      <xdr:col>52</xdr:col>
      <xdr:colOff>0</xdr:colOff>
      <xdr:row>68</xdr:row>
      <xdr:rowOff>1</xdr:rowOff>
    </xdr:from>
    <xdr:to>
      <xdr:col>53</xdr:col>
      <xdr:colOff>0</xdr:colOff>
      <xdr:row>69</xdr:row>
      <xdr:rowOff>1</xdr:rowOff>
    </xdr:to>
    <xdr:pic>
      <xdr:nvPicPr>
        <xdr:cNvPr id="322" name="Image 321">
          <a:extLst>
            <a:ext uri="{FF2B5EF4-FFF2-40B4-BE49-F238E27FC236}">
              <a16:creationId xmlns:a16="http://schemas.microsoft.com/office/drawing/2014/main" id="{00000000-0008-0000-0000-00000B000000}"/>
            </a:ext>
          </a:extLst>
        </xdr:cNvPr>
        <xdr:cNvPicPr preferRelativeResize="0">
          <a:picLocks/>
        </xdr:cNvPicPr>
      </xdr:nvPicPr>
      <xdr:blipFill>
        <a:blip xmlns:r="http://schemas.openxmlformats.org/officeDocument/2006/relationships" r:embed="rId313" cstate="print">
          <a:extLst>
            <a:ext uri="{28A0092B-C50C-407E-A947-70E740481C1C}">
              <a14:useLocalDpi xmlns:a14="http://schemas.microsoft.com/office/drawing/2010/main" val="0"/>
            </a:ext>
          </a:extLst>
        </a:blip>
        <a:srcRect/>
        <a:stretch/>
      </xdr:blipFill>
      <xdr:spPr>
        <a:xfrm>
          <a:off x="93116400" y="140674726"/>
          <a:ext cx="2047875" cy="17145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6</xdr:col>
      <xdr:colOff>761999</xdr:colOff>
      <xdr:row>4</xdr:row>
      <xdr:rowOff>635</xdr:rowOff>
    </xdr:from>
    <xdr:to>
      <xdr:col>7</xdr:col>
      <xdr:colOff>2295524</xdr:colOff>
      <xdr:row>5</xdr:row>
      <xdr:rowOff>0</xdr:rowOff>
    </xdr:to>
    <xdr:grpSp>
      <xdr:nvGrpSpPr>
        <xdr:cNvPr id="2" name="Groupe 1"/>
        <xdr:cNvGrpSpPr/>
      </xdr:nvGrpSpPr>
      <xdr:grpSpPr>
        <a:xfrm>
          <a:off x="10439399" y="2210435"/>
          <a:ext cx="2295525" cy="466090"/>
          <a:chOff x="-1929765" y="1"/>
          <a:chExt cx="3657600" cy="2667001"/>
        </a:xfrm>
      </xdr:grpSpPr>
      <xdr:pic>
        <xdr:nvPicPr>
          <xdr:cNvPr id="3" name="Image 2"/>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929765" y="1"/>
            <a:ext cx="1809750" cy="2667001"/>
          </a:xfrm>
          <a:prstGeom prst="rect">
            <a:avLst/>
          </a:prstGeom>
        </xdr:spPr>
      </xdr:pic>
      <xdr:pic>
        <xdr:nvPicPr>
          <xdr:cNvPr id="4" name="Image 3"/>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20015" y="1"/>
            <a:ext cx="1847850" cy="2667000"/>
          </a:xfrm>
          <a:prstGeom prst="rect">
            <a:avLst/>
          </a:prstGeom>
        </xdr:spPr>
      </xdr:pic>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pivotCacheDefinition1.xml><?xml version="1.0" encoding="utf-8"?>
<pivotCacheDefinition xmlns="http://schemas.openxmlformats.org/spreadsheetml/2006/main" xmlns:r="http://schemas.openxmlformats.org/officeDocument/2006/relationships" r:id="rId1" refreshedBy="Naivo-DPSE" refreshedDate="44553.640913425923" createdVersion="6" refreshedVersion="6" minRefreshableVersion="3" recordCount="265">
  <cacheSource type="worksheet">
    <worksheetSource ref="B2:AV267" sheet="INVESTISSEMENT"/>
  </cacheSource>
  <cacheFields count="47">
    <cacheField name="Programme (LF)" numFmtId="0">
      <sharedItems containsMixedTypes="1" containsNumber="1" containsInteger="1" minValue="206" maxValue="206"/>
    </cacheField>
    <cacheField name="Convention (LF)" numFmtId="0">
      <sharedItems containsBlank="1" containsMixedTypes="1" containsNumber="1" containsInteger="1" minValue="258" maxValue="393"/>
    </cacheField>
    <cacheField name="Convention Libellée (LF)" numFmtId="0">
      <sharedItems containsBlank="1"/>
    </cacheField>
    <cacheField name="Directions" numFmtId="0">
      <sharedItems/>
    </cacheField>
    <cacheField name="ACTIVITES" numFmtId="0">
      <sharedItems longText="1"/>
    </cacheField>
    <cacheField name="Natures" numFmtId="0">
      <sharedItems count="8">
        <s v="Travaux de Réhabilitation"/>
        <s v="Travaux d'Entretien"/>
        <s v="Travaux d'Urgence"/>
        <s v="Travaux de Construction"/>
        <s v="Prestation intellectuelle"/>
        <s v="Assistance technique"/>
        <s v="Voies Urbaines"/>
        <s v="Fourniture"/>
      </sharedItems>
    </cacheField>
    <cacheField name="Financement" numFmtId="0">
      <sharedItems count="5">
        <s v="FONDS ROUTIERS"/>
        <s v="RPI"/>
        <s v="Commune Urbaine d'Arivonimamo"/>
        <s v="FIN EX"/>
        <s v="FONDS ROUTIERS / RPI"/>
      </sharedItems>
    </cacheField>
    <cacheField name="Bailleurs" numFmtId="0">
      <sharedItems containsBlank="1"/>
    </cacheField>
    <cacheField name="Coût estimatif" numFmtId="3">
      <sharedItems containsBlank="1" containsMixedTypes="1" containsNumber="1" minValue="0" maxValue="576659142913"/>
    </cacheField>
    <cacheField name="Responsable du Projet" numFmtId="0">
      <sharedItems containsBlank="1" containsMixedTypes="1" containsNumber="1" containsInteger="1" minValue="0" maxValue="0" longText="1"/>
    </cacheField>
    <cacheField name="Valeur Cible (Unités)" numFmtId="0">
      <sharedItems containsBlank="1"/>
    </cacheField>
    <cacheField name="VC (Qté)" numFmtId="0">
      <sharedItems containsString="0" containsBlank="1" containsNumber="1" minValue="0" maxValue="44287"/>
    </cacheField>
    <cacheField name="Indicateur PEM/PTA" numFmtId="0">
      <sharedItems containsBlank="1" containsMixedTypes="1" containsNumber="1" minValue="0" maxValue="0.97" longText="1"/>
    </cacheField>
    <cacheField name="Indicateur ODD" numFmtId="0">
      <sharedItems containsBlank="1" containsMixedTypes="1" containsNumber="1" minValue="9.1" maxValue="9.1"/>
    </cacheField>
    <cacheField name="Indicateur de Performance" numFmtId="0">
      <sharedItems containsBlank="1" containsMixedTypes="1" containsNumber="1" containsInteger="1" minValue="0" maxValue="0"/>
    </cacheField>
    <cacheField name="Geo référencement - Début" numFmtId="0">
      <sharedItems containsBlank="1" containsMixedTypes="1" containsNumber="1" containsInteger="1" minValue="0" maxValue="0"/>
    </cacheField>
    <cacheField name="Geo référencement - Fin" numFmtId="0">
      <sharedItems containsBlank="1"/>
    </cacheField>
    <cacheField name="PK DEBUT" numFmtId="0">
      <sharedItems containsBlank="1" containsMixedTypes="1" containsNumber="1" containsInteger="1" minValue="0" maxValue="60"/>
    </cacheField>
    <cacheField name="PK FIN" numFmtId="0">
      <sharedItems containsBlank="1" containsMixedTypes="1" containsNumber="1" containsInteger="1" minValue="0" maxValue="133"/>
    </cacheField>
    <cacheField name="REGIONS CONCERNEES" numFmtId="0">
      <sharedItems containsBlank="1"/>
    </cacheField>
    <cacheField name="DISTRICTS" numFmtId="0">
      <sharedItems containsBlank="1"/>
    </cacheField>
    <cacheField name="Communes" numFmtId="0">
      <sharedItems containsBlank="1"/>
    </cacheField>
    <cacheField name="Population touchée" numFmtId="0">
      <sharedItems containsBlank="1" containsMixedTypes="1" containsNumber="1" containsInteger="1" minValue="0" maxValue="358154" longText="1"/>
    </cacheField>
    <cacheField name="Nbre d'emploi crée" numFmtId="0">
      <sharedItems containsBlank="1" containsMixedTypes="1" containsNumber="1" containsInteger="1" minValue="4" maxValue="120"/>
    </cacheField>
    <cacheField name="Date envoi Primature" numFmtId="14">
      <sharedItems containsDate="1" containsBlank="1" containsMixedTypes="1" minDate="2020-12-10T00:00:00" maxDate="2021-10-15T00:00:00"/>
    </cacheField>
    <cacheField name="Date retour Primature" numFmtId="14">
      <sharedItems containsDate="1" containsBlank="1" containsMixedTypes="1" minDate="2020-12-22T00:00:00" maxDate="2021-10-21T00:00:00"/>
    </cacheField>
    <cacheField name="Date envoi PRM" numFmtId="14">
      <sharedItems containsDate="1" containsBlank="1" containsMixedTypes="1" minDate="2020-12-29T00:00:00" maxDate="2021-10-26T00:00:00"/>
    </cacheField>
    <cacheField name="Date Retour PRM" numFmtId="14">
      <sharedItems containsDate="1" containsBlank="1" containsMixedTypes="1" minDate="2021-01-05T00:00:00" maxDate="2021-08-05T00:00:00"/>
    </cacheField>
    <cacheField name="Réf Marché/Conv." numFmtId="0">
      <sharedItems containsBlank="1" containsMixedTypes="1" containsNumber="1" containsInteger="1" minValue="0" maxValue="0"/>
    </cacheField>
    <cacheField name="Désignations" numFmtId="0">
      <sharedItems count="262" longText="1">
        <s v="Travaux de réhabilitations des bâtiments du service régional des Travaux Publics Androy :_x000a_- Réhabilitations des bâtiments du SRTP Ambovombe Androy_x000a_- Réhabilitations des bâtiments du SRTP section Beloha-Androy_x000a_"/>
        <s v="Travaux de réhabilitation de la Route Nationale RN2 (CONTRAT CADRE) Entre  les PK PK 140 au PK 250 et PK 269 au PK 304 "/>
        <s v="Travaux d'entretien renforcé de la RNP2 entre les PK 250+000 Et PK  352+729"/>
        <s v="Travaux de réhabilitation de la Route Nationale RN2 (CONTRAT CADRE) Entre  PK 304+000 et PK 352+729"/>
        <s v="Travaux de réparation de la route RNS 5 entre Foulpointe et Fenerive Est"/>
        <s v="Travaux d'urgence de remise en état de la route nationale RNT33B reliant la RNP4 Andranofasika et Ambatoboeny"/>
        <s v="Travaux de réhabilitation de la RN 32 reliant Ankazobetsihay à Bealanana du pk 0+000 au PK 100"/>
        <s v="Travaux d'entretien courant de la route reliant Anosizato vers Andranomena de longueur 11.100 Km"/>
        <s v="Projet de marquage au sol et mise en place de panneaux de signalisation dans la ville d'Arivonimamo"/>
        <s v="Travaux de réhabilitation des points critiques de la piste reliant les Communes Analavory - Anosibe Ifanja et Sarobaratra"/>
        <s v="Travaux de réhabilitation des routes dans la ville de Soavinandriana _x000a_(Pavage, Points à temps)"/>
        <s v="Travaux d'Aménagement de la route reliant la voie rapide AMBODIFASINA et la RN3 ANTSOFONONDRY"/>
        <s v="Travaux d'entretien de routes Commune Antanifotsy"/>
        <s v="Travaux d'entretien de routes à Analalava"/>
        <s v="Travaux de construction du pont de Mangoky et de ses voies d'accès"/>
        <s v="PONT MANGOKY : Actualisations des études, contrôle et surveillance des travaux de construction du pont de  Mangoky au PK 199+700 sur la RN 9 et ses voies d’accès"/>
        <s v="Travaux d’aménagement de la section urbaine de Toliara (PK 0+000 au PK 1+400), et de la plateforme d’Ankililoaka sur la RN 9, ainsi que les travaux de reconstruction du pont RANOZAZA sur la RN 9 au PK 71+271 et ses voies d’accès"/>
        <s v="LOT 1 : Travaux à Himo pour l'aménagement de la piste rurale de Tsianisiha - Andoharano sur la  RN9 du PK 0+000 au PK 4+800"/>
        <s v="LOT 2: Travaux à Himo pour l'aménagement de la piste rurale de Tsianisiha - Andoharano sur la RN9 du PK 4+800 au PK 8+800"/>
        <s v="LOT 3 : Travaux à Himo pour l'aménagement de la piste rurale de Tsianisiha - Andoharano sur la RN9 du PK 8+800 au PK 12+800"/>
        <s v="Etudes et contrôle et surveillance des travaux a haute intensité de main d’œuvre pour l’aménagement de la piste rurale de Tsianisiha-Andoharano et du collège d’enseignement général de Mangily"/>
        <s v="Travaux pour l'aménagement de la piste rurale de Tsianisiha - Andoharano sur la RN9 du PK 0+000 au PK 12+800"/>
        <s v="Indemnisation des PAPs d'Ankililaoka et de Tsianisiha"/>
        <s v="Gestion, contrôle et surveillance des travaux d’aménagement de la RN 9 de la section urbaine de Toliara (PK 0+000 – PK 1+400), construction du pont RANOZAZA et de ses voies d’accès au PK 71+271, ainsi que l’aménagement de la plateforme d’Ankililoaka"/>
        <s v="Mise en œuvre des mesures environnementales dans le cadre du projet de réhabilitation de la RN9 dans la VU de Toliara, pour la construction du pont de Ranozaza et ses voies d'accès et pour la construction de la plateforme d'Ankililoaka"/>
        <s v="Travaux d'Entretien Courant des Routes Nationales RNS.10 (Tranoroa PK 264+000 - Ambovombe PK 434+000) et RNS.13 (Manakoliva PK 223+000 - Ambovombe PK 381+000), dans la Région Androy"/>
        <s v="Travaux d'entretien courant des routes nationales dans la région de Betsiboka repartis en douze (12) lots"/>
        <s v="Travaux d'Entretien de Routine de la RNP4 entre les PK 180+000 (Limite Ex-DIRTPI T/M) et PK 207+000 (BK N°207+000/Anjiajia)"/>
        <s v="Travaux d'Entretien de Routine de la RNP4 entre les PK 207+000 (BK N°207+000/Anjiajia) et PK 235+000 (Entrée pont après BK N°235)"/>
        <s v="Travaux d'Entretien de Routine de la RNP4 entre les PK 235+000 (Entrée pont après BK N°235) et PK 261+000 (BK N°261/sortie Antsiafabositra)"/>
        <s v="Travaux d'Entretien de Routine de la RNP4 entre les PK 293+000 (Andranobevava) et PK 334+000 (Ravinala)"/>
        <s v="Travaux d'Entretien de Routine de la RNP4 entre les PK 334+000 (Ravinala) et PK 369+000 (Borne kilométrique N°369)"/>
        <s v="Travaux d'Entretien Améliorant et Spécialisé de la RNP4 entre les PK 311+000 (Antsakoamamy) et PK 317+000 (Borne kilométrique N°317)"/>
        <s v="Travaux d'Entretien de Routine, Améliorant et Spécialisé de la RNT8c entre les PK 0+000 (Antabilao) et PK 6+000 (Antafia)"/>
        <s v="Travaux d'Entretien d'Entretien Améliorant de la RNT8c entre les PK 6+000 (Antafia) et PK 35+000 (Mahazoma)"/>
        <s v="Dégradation de chaussée au PK 28+900 de la RNS 1 (Imerintsiatosika)"/>
        <s v="Travaux de construction de pavage de la RP85 reliant le fokontany Saromilanja Soanierana Ambony Avaratra et la CU d'Arivonimamo"/>
        <s v="Travaux d'entretien  et de réhabilitation de route dans la ville de Soavinandriana"/>
        <s v="Travaux d'entretien  de routes communales reliant Vohimarina et Ambatoasana"/>
        <s v="Actualisation et mise en œuvre des Plans de Réinstallation Involontaire (PRI) et actualisation de l'Etude d'Impact Environnementale et Sociale (EIES) sur la RN9 et la RNT12A dans le cadre PACFC"/>
        <s v="Actualisation des 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 PHASE I"/>
        <s v="Contrôle et surveillance des travaux d'aménagement et de bitumage de la RN9 entre Analamisampy et Bevoay (PK 107+400 - PK 192+780) et entre Bevoay et Manja (PK 194+730 - PK 274+844)"/>
        <s v="Travaux d'aménagement et de bitumage de la route nationale n°9 - Lot 1 entre Analamisampy et Bevoay (PK107+400 - PK192+780)"/>
        <s v="Travaux d'aménagement et de bitumage de la route nationale n°9 - Lot 2 entre Bevoay et Manja (PK194+730 – PK 274+844)"/>
        <s v="Travaux d'aménagement et de bitumage de Lot 1 : RNT12A entre Fort-dauphin et Ebakiky (PK 0+000 - PK 44+850) ainsi que les travaux de construction du pont d’Ebakiky au PK 44+850 "/>
        <s v="Travaux d'aménagement et de bitumage de Lot 2 : RNT12A entre Masianaka et Vangaindrano (PK 203+800- PK 243+000) ainsi que les travaux de construction du pont de Masianaka au PK 203+800"/>
        <s v="TRAVAUX DE REHABILITATION AVEC BITUMAGE DE LA RN5A RELIANT AMBILOBE-VOHEMAR"/>
        <s v="Contrôle et Surveillance des Travaux de bitumage de la RNS 5A entre AMBILOBE et VOHEMAR"/>
        <s v="TRAVAUX DE BITUMAGE DE LA ROUTE NATIONALE _x000a_44 RELIANT AMBOASARY VOHIDIALA (PK 60  AU PK 133)"/>
        <s v="TRAVAUX DE BITUMAGE DE LA ROUTE NATIONALE 44 RELIANT _x000a_MAROVOAY AMBOASARY (PK 20 A PK 60) ET SON AVENANT"/>
        <s v="Gestion, contrôle et surveillance des travaux d’aménagement et de bitumage de la RN 44  (PK20+000 – PK 60+000)"/>
        <s v="Contrôle et surveillance : TRAVAUX D’AMENAGEMENT ET DE BITUMAGE DE LA RN44 ENTRE AMBOASARY ET VOHIDIALA DU PK 60+000 AU PK 133+001"/>
        <s v="Travaux de bitumage de 35 km de la RN12A  entre Somisika et  Masianaka "/>
        <s v="Travaux de construction du pont de Manambondro"/>
        <s v="Contrôle et surveillance : Travaux de bitumage de 35 km de la RN12A  entre Somisika et  Masihanaka  et Travaux de construction du pont de Manambondro"/>
        <s v="Travaux de réhabilitation de la route nationale secondaire N°43 « Faratsiho – Sambaina ; Ambohibary–Ampetsapetsa »"/>
        <s v="Réactualisation des études d’APD, Gestion, Contrôle et Surveillance des travaux de réhabilitation de la route nationale secondaire N°43 « Faratsiho – Sambaina ; Ambohibary–Ampetsapetsa (PK127 de la RNP7) et Analavory- Soavinandriana"/>
        <s v="Travaux connexes liés aux Travaux de réhabilitation de la route nationale secondaire N°43 « Faratsiho – Sambaina ; Ambohibary–Ampetsapetsa »_x000a_LOT1 :  Travaux de réhabilitation de la piste entre Vinaninony et Ambatondradama_x000a__x000a_LOT2: Travaux de réhabilitation des infrastructures routières à Ambohibary  _x000a__x000a_LOT3: Travaux de réhabilitation des infrastructures routières à Faratsiho  "/>
        <s v="Mise en œuvre des mesures environnementales dans le cadre des travaux de réhabilitation de la RN43 entre  Faratsiho  et Sambaina, et entre  Ambohibary et Ampetsapetsa "/>
        <s v="Libération de l'Emprise sur la RN43 entre  Faratsiho  et Sambaina, et entre  Ambohibary et Ampetsapetsa "/>
        <s v="Indemnisation des PAPs  sur la RN43 entre  Faratsiho  et Sambaina, et entre  Ambohibary et Ampetsapetsa / Part Etat Malagasy sur travaux"/>
        <s v="Audit des comptes du projet de 2016 à 2021"/>
        <s v="Travaux de Construction de la voie rapide reliant le Port de Toamasina et la RN 2"/>
        <s v="Travaux de Construction de la route Ivato - Village Artisanal et la route reliant Boulevard de l'Europe - Village de la Francophonie"/>
        <s v="Travaux de traitement de brèche et protection de la chaussée au PK 23+600 de la RNT 33 _x000a_Lot unique : RNT33 au PK 23+600 (TEAO/TEAC)_x000a_"/>
        <s v="TRAVAUX DE TRAITEMENT DES POINTS NOIRS SUR LA ROUTE RNT23A ENTRE MORAMANGA ET ANOSIBE AN’ALA (A DELAI REDUIT)"/>
        <s v="Travaux d'Entretien Améliorant Terrassement (TEAT) sur la RNS.10 entre les PK 0+000 (Andranovory) et PK 61+000 (Ihotry)"/>
        <s v="Travaux de réhabilitation de la route d'Ambohimitombo, Ambositra_x000a_Lot 05 : Travaux d'entretien des routes FKT Ambohimanjaka vers CR Ambohimitombo I"/>
        <s v="Travaux de réhabilitation de la Route Boulevard RATSIMILAHO dans la Commune Urbaine de Toamasina"/>
        <s v="Travaux d'Entretien Améliorant de la RNS1bis au PK 341+100 dans la Région Melaky"/>
        <s v="Travaux d'entretien de routine sur la RNS 27 entre PK.165+000 (Andranokerotra : 22°49'24,37&quot;S - 47°4'44,50&quot;E) et PK.206+000 (Vondrozo : 22°49'5.96&quot;S -  47°19'40.43&quot;E)"/>
        <s v="Travaux d'Entretien Améliorant et Spécialisé sur la RNS 27 entre PK.145+000 (Maropaika :  22°42'33.31&quot;S -  46°58'33.73&quot;E) et PK.206+000 (Vondrozo :  22°49'5.96&quot;S - 47°19'40.43&quot;E)_x000a_- Construction d'un dalot 100X100  au PK 168+750"/>
        <s v="Travaux d'Entretien de la route reliant la RN 7/PK173+700 à l'Hôpital Marocain d'Ambohimanarivo"/>
        <s v="Travaux de réhabilitation de la route Vohilava Mananjary"/>
        <s v="Travaux d'entretien de route à Manankara Ville"/>
        <s v="Radier, reprofilage et pavage"/>
        <s v="Travaux de réhabilitation de Routes RN 12 Vohipeno - Farafangana"/>
        <s v="Travaux de réparation de la route d'Ambatomaro reliant RN 2 - Ambolokandrina"/>
        <s v="Travaux d'entretien de la route Pont Androrohoro-Digue Masindray-Miadamanjaka"/>
        <s v="TRAVAUX D'URGENCE DE LA ROUTE RELIANT LA COMMUNE RURALE FIEFERANA ET LA RN2 AMBATOLAMPIKELY, L=17,8 km"/>
        <s v="Travaux de réparation d'Urgence de la RN 2 vers Stadium Barikadimy Toamasina"/>
        <s v="Travaux de réhabilitation de la route reliant Station TOTAL au Croisement CROC FARM Ivato"/>
        <s v="Travaux d'entretien du bac reliant Fenerive Est et la Commune Rurale de Vohilengo dans la Région d'Analanjirofo"/>
        <s v="Travaux d'urgence de réparation de la RNS 12 entre le PK 0+000 et PK 280+000 répartis en 2 lots :_x000a_  lot 1 : entre PK 0+000 et PK 156+000"/>
        <s v="Travaux d'urgence de réparation de la RNS 12 entre le PK 0+000 et PK 280+000 répartis en 2 lots :_x000a_  lot 2 : entre PK 206+000 au PK 280+000"/>
        <s v="Travaux d'entretien de la route d'Ambanja"/>
        <s v="TRAVAUX DE TRAITEMENT DES POINTS NOIRS SUR LA ROUTE RNT23A ENTRE MORAMANGE ET ANOSIBE AN'ALA (A DELAI REDUIT)"/>
        <s v="TRAVAUX D'ENTRETIEN DE LA ROUTE D'AMBILOBE"/>
        <s v="TRAVAUX DE REHABILITATION DE ROUTE RELIANT ANTSAPANANAN-MAHANORO"/>
        <s v="Travaux d'entretien de la route d'Ihosy"/>
        <s v="Travaux de réhabilitation des rues dans la ville d'Antsiranana : Rondpoint Galana - Lycée Mixte, Carrefour RN 6 Mitabe - La Batterie Rue Justin Bezara, Rue Monseigneur Courbet - Villa Titanic ;"/>
        <s v="Travaux d'urgence de réparation de la RNP4 entre PK0 et PK 570+330 Mahajanga répartis en 3 lots : _x000a_- Lot 3 entre PK 460 et PK 570+330 ET SON AVENANT N°01"/>
        <s v="Travaux de traitement des points critiques sur la RNT31 entre les Pk 80+000 (Ambatosia) et Pk 100+000 (Bealanana)"/>
        <s v="Travaux de réparation, blindage et renforcement d'un pont Bailey de Bealanana I au PK 0+600, d'un pont en BA Anaborano au PK 3+450 de la route vers l'aérodrome de Bealanana, ainsi qu'un pont dalle en BA d'Andranotakatra au PK 5+890 au Fokontany d'Andranotakatra Ambony, Commune Rurale d'Ambatosia,"/>
        <s v="Travaux de reconstruction d'un pont sur la RNT 31 au PK 212+500 Ambodiadabo CR Ambodiadabo, District de Bealanana"/>
        <s v="Travaux de reconstruction d'un pont sur la RNT 31 au PK 192+300 Manapatra CR Ankazotokana, District de Bealanana"/>
        <s v="Travaux de traitement des points noirs de la route entre Ambatolampy et Tsinjoarivo repartis en trois (03) lots: -Lot1: Travaux de traitement des points noirs de la route entre PK0 (Ambatolampy) et PK12 (CR Ambatondrakalavao) "/>
        <s v="Travaux de traitement des points noirs de la route entre Ambatolampy et Tsinjoarivo repartis en trois (03) lots: Lot2: Travaux de traitement des points noirs de la route entre PK12 (CR Ambatondrakalavao) et PK25 (CR Antsapandrano)"/>
        <s v="Travaux de traitement des points noirs de la route entre Ambatolampy et Tsinjoarivo repartis en trois (03) lots: Lot3: Travaux de traitement des points noirs de la route entre PK25 (CR Antsapandrano) et PK45 (Tsinjoarivo)"/>
        <s v="Travaux de réhabilitation répartis en deux (02) lots: lot1: Travaux de réhabilitation du port Ambiky (Commune rurale de Beroroha)"/>
        <s v="Travaux de réhabilitation répartis en deux (02) lots: lot2: Travaux de réhabilitation de la piste reliant le Port d'Ambiky et la ville de Beroroha"/>
        <s v="Travaux d'entretien de la route provinciale RP 1203-F reliant les communes rurales de Vohitrindry et Ifanirea "/>
        <s v="Travaux de réparation des ouvrages sur la RNT14 au PK40+456, au PK41+000, au PK87+200, au PK89+120"/>
        <s v="Effectuer des Travaux d’Entretien Courant de la RNS 57"/>
        <s v="Effectuer des Travaux de réhabilitation de la RNS 30B"/>
        <s v="Travaux de Traitement des points noirs sur la route reliant Hopitaly Manarapenitra - Mahasoabe"/>
        <s v="1.2. Entretenir les infrastructures routières de développement des pôles de croissances"/>
        <s v="2.1. Inciter les PTFs à financier d’avantage le fonctionnement des projets"/>
        <s v="3.1. Réhabiliter les routes RN et RR"/>
        <s v="Travaux d'urgence de Construction de pont en BA sur la Rivière Atrobo, au pk 25 de la RIP 39 entre Talata - Angavo et Mangasoavina, District Ankazobe"/>
        <s v="Travaux d'entretien périodique de  la RP 84 reliant Arivonimamo (PK 45+800 de la RNS 1) - Alakamisikely - Manalalondo (38,00 Km)"/>
        <s v="Travaux de traitement des points noirs sur la piste reliant la CR Andranomiely et CR Manalalondo (10.7km)"/>
        <s v="Travaux  d'Entretien de Routes à Maroantsetra "/>
        <s v="Assistance technique (AT) pour appuyer l’Autorité Routière"/>
        <s v="Travaux de réhabilitation de voiries urbaines dans la Commune Urbaine D’Antananarivo, _x000a_- Lot 04 : Travaux d’urgence de la RN1 entre le PK2+500 et le PK7+900 (Rond-pointsss Anosy - Sortie Pont Ampitatafika), la route d’Itaosy du Pont d’Ampasika à la Cité des Assureurs et la Bretelle d’Avarabohitra"/>
        <s v="Travaux de réhabilitation de voiries urbaines dans la Commune Urbaine D’Antananarivo, _x000a_- Lot 03 : Travaux d’urgence de la RN7 entre le PK0+000 et le PK11+000 (Soarano - Mandriamena)"/>
        <s v="Travaux de réhabilitation de voiries urbaines dans la Commune Urbaine D’Antananarivo, _x000a_- Lot 01: Travaux d’urgence de la RN2 entre le PK0+000 et le PK6+000 (Gare Soarano - Mahazo) et de la RN3 entre le PK1+500 et le PK10+500 (Andravoahangy Ambony - Sabotsy Namehana)"/>
        <s v="Travaux de réhabilitation de voiries urbaines dans la Commune Urbaine D’Antananarivo, _x000a_- Lot 02 : Travaux d’urgence de la RN4 entre le PK0+000 et le PK9+200 (Soarano - Imerina Afovoany)"/>
        <s v="Travaux de construction du Viaduc de SAHASINAKA"/>
        <s v="LOT 2:Travaux de réhabilitation des ouvrages hydroagricoles de Vahilava /_x000a_ Réparation de la rupture de la digue rive droite du canal Onikely/ _x000a_ Travaux de réhabilitation de la digue du canal Onikely rive gauche et rive droite _x000a_"/>
        <s v="LOT1;Travaux de réhabilitation des digues de Sisaony /Soavina_x000a_Réparation de la rupture de la digue rive droite de la rivière Sisaony_x000a_Rehaussement de la digue rive droite de la rivière Sisaony dans la commune de Soavina_x000a_"/>
        <s v="LOT1_ relance: Travaux de réhabilitation des digues de la Sisaony à Soalandy et Ampanefy"/>
        <s v="LOT2_ relance: Travaux de réhabilitation des digues de la Mamba à Ankadikely Ilafy et du canal Andriantany à Iarinarivo"/>
        <s v=" Etudes, Assistance au Client pour l'analyse des offres des travaux, Gestion, Contrôle et Surveillance des travaux de construction d’un fly-over entre le croisement de la RN1 et la RN58A à Anosizato "/>
        <s v="Gestion, contrôle et surveillance des travaux de réhabilitation de voiries urbaines dans la Commune Urbaine D’Antananarivo, de la route d’Itaosy et de la Bretelle d’Avarabohitra, _x000a_Lot  3 : Travaux d'Urgence de la  RN 7 entre le PK 0+000 et le PK 11+000 (Soarano-Mandriamena)_x000a_Lot  4 : Travaux d'Urgence de la RN 1 entre le PK 2+500 et le PK 7+900  (Rond-pointsss Anosy – Sortie Pont Ampitatafika)_x000a_la Route d’Itaosy  du pont d’Ampasika à la Cité des assureurs Itaosy, et la Bretelle d'Avarabohitra_x000a_"/>
        <s v="Gestion, contrôle et surveillance des travaux de réhabilitation de voiries urbaines dans la Commune Urbaine D’Antananarivo,_x000a_Lot  1 : Travaux d'Urgence  de la  RN 2 entre le PK 0+000 et le PK 6+000 (Gare Soarano - Mahazo)_x000a_et de la RN 3 entre le PK 1+500 et le PK 10+500  (AndravoahangyAmbony – SabotsyNamehana)_x000a_Lot 2 : Travaux d'urgence de la  RN 4 entre le  PK 0+000 et le  PK 9+200 (Soarano-Imerina Afovoany)."/>
        <s v="Contrôle et surveillance des travaux de construction du Viaduc de SAHASINAKA"/>
        <s v=" Assistance pendant la période de garantie en cours ( marché 162-ARM/BEI/2019: digues lot 2 Relance)  : travaux de réhabilitation des digues de la SISAONY, IKOPA, ANDRIANTANY – VAHILAVA et MAMBA"/>
        <s v="Organisation libération et paiement emprises - Expropriation dans le cadre des Travaux de réhabilitation et de prolongement de la digue de Kiembe"/>
        <s v="Mise en œuvre des mesures environnementales dans le cadre des travaux de réhabilitation de la Digue de Kiembe"/>
        <s v="Libération de l'Emprise dans le cadre des travaux de réhabilitation de la Digue de Kiembe"/>
        <s v="Etudes techniques de la digue de KIEMBE , Gestion de contrôle et surveillance des travaux de réhabilitation de la digue de Kiembe"/>
        <s v="Gestion, contrôle et surveillance des travaux de remise en état des Routes Nationales RNT12A (tranche 2, entre Taolagnaro et Vangaindrano) et RNS5 (entre Mananara Nord et Maroantsetra) et des pistes rurales connexes "/>
        <s v="Travaux complémentaires de remise en état de la RNTI2A, Travaux de bitumage du tronçon 3 du Lot 1"/>
        <s v="Soutien aux populations rurales par l'aménagement de la Route nationale temporaire 12A (RNT12A) et la Route nationale secondaire 5 (RNS5) et des pistes rurales connexes en approche HIMO (Haute intensité de main d'oeuvre)_x000a_Travaux de remise en état de la route RNT 12A entre le bac Manambato (PK 78+272) et le bac Esama (PK97+700) – LOT N°2"/>
        <s v="Travaux complémentaire de remise en état de la RNT 12A suite aux dégâts ENAWO"/>
        <s v="Travaux de remise en état de la route RNS5 entre Mananara Nord (PK 283 + 000) et Maroantsetra (PK 404+100), en approche HIMO structurée – Lot n°1 "/>
        <s v="Travaux de remise en état de la route RNS5 entre Mananara Nord (PK 283 + 000) et Maroantsetra (PK 404+100), en approche HIMO structurée - Lot n°2 "/>
        <s v="Travaux de construction de dix-huit (18) dalots sur la Route RNS 5 entre Mananara Nord et Maroantsetra, selon une approche favorisant une forte mobilisation de la main d’œuvre "/>
        <s v="Travaux de remise en état de la route RNT 12A entre Fort Dauphin et le bac Ebakiky, suite à résiliation"/>
        <s v="Soutien aux populations rurales par l’aménagement de la Route Nationales 12A et de pistes rurales connexes en approche HIMO _x000a_Travaux complémentaire de remise en état de la RNT 12A, Suite et finalisation de bitumage du tronçon 2 du lot 1 entre PK 59+100 (radier N°04) et PK 63+748 (bac Iaboakoho, appontement côté sud)"/>
        <s v="Soutien aux populations rurales par l'aménagement de la Route nationale temporaire 12A (RNT12A) et la Route nationale secondaire 5 (RNS5) et des pistes rurales connexes en approche HIMO (Haute intensité de main d'oeuvre)_x000a_Travaux de remise en état de la route RNT 12A entre le bac Ebakiky (PK 48+114) et le bac Manambato (PK 78+272) - LOT 1"/>
        <s v="Soutien aux populations rurales par l'aménagement de la Route nationale temporaire 12A (RNT12A) et la Route nationale secondaire 5 (RNS5) et des pistes rurales connexes en approche HIMO (Haute intensité de main d'oeuvre)_x000a_Travaux de remise en état de la route RNTI2A entre le bac Esama (PK94) et le bac Befasy (PK 145), selon une approche favorisant une forte mobilisation de la main d'oeuvre - Lot n°3"/>
        <s v="Soutien aux populations rurales par l'aménagement de la Route nationale temporaire 12A (RNT12A) et la Route nationale secondaire 5 (RNS5) et des pistes rurales connexes en approche HIMO (Haute intensité de main d'oeuvre)_x000a_Travaux de remise en état de la route RNT12A entre le bac Befasy (PK 145) et le bac Masianaka basse (PK 202), selon une approche favorisant une forte mobilisation de la main d'oeuvre -Lot n°4"/>
        <s v="Soutien aux populations rurales par l'aménagement de la Route nationale temporaire 12A (RNT12A) et la Route nationale secondaire 5 (RNS5) et des pistes rurales connexes en approche HIMO (Haute intensité de main d'oeuvre)_x000a_Travaux de remise en état de la route RNT12A entre le bac Masianaka basse (PK 202) et Vangaindrano (PK 232), selon une approche favorisant une forte mobilisation de la main d'oeuvre -Lot n°5"/>
        <s v="Travaux d'urgence sur la RN 6 entre les PK 461+200 entre (Ambanja) et PK 502+400 (Antanamazava)"/>
        <s v="PROJET D'AMENAGEMENT ET D'ASPHALTAGE DE LA ROUTE NATIONALE SECONDAIRE N°5 : SOANIERANA IVONGO - MANANARA NORD, SERVICE DE CONSULTANT :  « Actualisation des Etudes d'Avant-Projet Détaillées et environnementales de la totalité du projet de la RN5 &quot; SOANIERANA IVONGO - MANANARA&quot;, Elaboration des Dossiers d'Appel d'Offres des travaux de tout le linéaire de la RNS 5 scindés en deux tronçons: Tronçon 1: Soanierana Ivongo – Vahibe et Tronçon 2: Vahibe – Mananara, Assistance à l'Administration pour l'analyse et l'évaluation des offres des travaux  du Tronçon 1 : Soanierana Ivongo – Vahibe, Contrôle et surveillance des travaux  du Tronçon 1: Soanierana Ivongo – Vahibe »"/>
        <s v="Travaux d'Aménagement et Asphaltage de la Route Nationale Secondaire N°5 -(RNS5) entre Soanierana Ivongo et Mananara Nord ; Tronçon I: Soanierana Ivongo - Vahibe"/>
        <s v="Mise en œuvre des mesures environnementales dans le cadre du projet d'asphaltage  de la RN5 entre Soanierana Ivongo et Vahibe"/>
        <s v="Libération de l'Emprise sur la RN5 entre Soanierana Ivongo et Vahibe"/>
        <s v="Indemnisation des PAPs entre Soanierana Ivongo Et Vahibe (incluant prise en charge de la libération d'emprise)"/>
        <s v="Reprise de l’organisation de la libération de l’emprise de la RN 9 et mise en œuvre du programme de réinstallation involontaire, dans la voirie urbaine de Toliara, au pont RANOZAZA, à la plateforme d’ANKILILOAKA"/>
        <s v="Gestion, contrôle et surveillance des Travaux d'urgence sur la RN6 aux PK 499+200 et PK 581+800 "/>
        <s v="Travaux d’urgence sur la RNS 13 relatifs à l’aménagement d’une déviation définitive suite à l’effondrement du pont sur la rivière de Manambaro au PK 471+400 avec la mise en place d'un pont Mabey de 27 mètres"/>
        <s v="Assistance à l'analyse des offres et à la contractualisation, Gestion contrôle et surveillance des travaux, Assistance aux récéptions provisoire et définitive des travaux de construction de la prolongation de la Rocade au Nord Est d'Antananarivo"/>
        <s v="Assistance à Maitrise d'Ouvrage (AMO) pour le Projet de construction de la prolongation de la Rocade Urbaine à l'Est et au Nord Est d'Antananarivo"/>
        <s v="Mise en œuvre d’un plan de communication institutionnel pour la phase de construction et d'inauguration des travaux de construction de la prolongation de la Rocade au Nord Est d'Antananarivo"/>
        <s v="Assistance à Maîtrise d'Ouvrage Délégué relative au projet de prolongation de la Rocade urbaine au Nord Est d’Antananarivo"/>
        <s v="Audit comptable et administratif des activités de l'ARM en vue de la réalisation du projet Rocade sur financement de l'AFD, de la BEI, de l'UE, de l'Etat Malagasy - Exercices 2018-2019-2020-2021"/>
        <s v="Travaux de la construction de la Rocade Est et Nord Est de la Pénétrante Urbaine au Nord Est d'Antananarivo"/>
        <s v="Projet de travaux de réhabilitation de la route des oeufs reliant les Communes Rurales de Mahitsy, d'Ampanotokana et de Mahazaza, dans le District d'Ambohidratrimo"/>
        <s v="Projet d’amélioration des deux ponts sur la RN2_x000a_- Mangoro au PK 94+200_x000a_- Antsapazana au PK 105+460_x000a_"/>
        <s v="Travaux de réparation d'urgence de la route reluiant le terrain de football de la poste vers lycée Jacques RABEMANANJARA "/>
        <s v="Travaux d'urgence de réparation de_x000a_ l'ouvrage sur la RNS 43 au PK 41+800"/>
        <s v="Travaux d'urgence de réparation d'ouvrage et traitement des breches sur la RNS 1 au PK 91+950"/>
        <s v="Travaux d'urgence pour la remise en etat de la route coupée sur la RNS 5 au PK 158+450"/>
        <s v="Travaux d'urgence de securisation des appuis du pont d'Ampasika"/>
        <s v="Travaux d'urgence de securisation des appuis du pont d'Anosizato"/>
        <s v="Travaux d'enlèvement d'éboulement meuble entre les PK 316+000 et PK 403+000 de la RNP 4"/>
        <s v="Travaux d’urgence de mise en place d'un appui intermédiaire du pont Bailey sur la RN7 au pk 322+000 Vohiposa et démontage du pont Bailey sur la déviation"/>
        <s v="FOURNITURE DE PONTS METALLIQUES MODULAIRES TYPE MABEY"/>
        <s v="Gestion, Contrôle et surveillance des travaux de réparation des infrastructures de transport, suite aux dégâts climatiques sur tout le territoire malgache"/>
        <s v="Travaux de réparation des dégâts climatiques, avec mobilisation du Titulaire à la demande, sur tout le territoire Malgache, deuxième tranche"/>
        <s v="Travaux de réhabilitation de la route Ivato-Tsarasaotra"/>
        <s v="Travaux de protection de la digue de Bemokotra entre les pk 14+000 et pk 15+000 de la RNT8c"/>
        <s v="Travaux de traitement des points noirs au pk 8+000 et pk 9+200 de la RNT8c"/>
        <s v="Travaux de construction d'un pont Définitif à BETSIZARAINA commune rurale Ambohiborina.Faratsiho"/>
        <s v=" Travaux de pavage de l'Avenue Marechai Foch-Gendarmerie Andranomadio-Hôtel Thermes-Rosas dans la Ville d'Antsirabe_x000a_"/>
        <s v="Travaux de réhabilitation de la voirie urbaine dans les grandes villes (Lot n°07: Ville d'Antsirabe)"/>
        <s v="Travaux d’entretien de routes à Antanifotsy"/>
        <s v="Travaux de traitement des points noirs de la route entre Ambatolampy et Tsinjoarivo repartis en Trois lots "/>
        <s v="Travaux d'entretien périodique de la route reliant Antanambao - Ambatovinaky dans la Commune rurale d'Antanambao (route des pommes)"/>
        <s v="Travaux d’entretien de la route entre PK 12 et PK 141 sur la RN 7"/>
        <s v="Travaux d’entretien Améliorant et Spécialisé de la RNP 7 entre les PK 66 et 165 (Borne n°66/Antsirabe)_x000a_"/>
        <s v="Travaux d'Entretien de Routine de route sur la RNS 34 du PK 0+000 au PK 165+200 (Lot n°01)"/>
        <s v="Travaux d'Entretien Améliorant et Spécialisé à Commande sur la RNS 34 du PK 0+000 au PK 165+200 (Lot n° 02)"/>
        <s v="Travaux de réhabilitation de l’ouvrage de traversée au PK 11+100 et traitement de la chaussée entre le PK 33+000  et PK 43+000  de la RNS 34"/>
        <s v="Travaux d’Entretien Courant des Routes Nationales dans la circonscription de la DRATP de Vakinankaratra repartis en huit (08) lots_x000a_Lot 06 : Travaux d'entretien améliorant au PK 12+100 de la RNS 34 (Ampahatrimaha)_x000a_"/>
        <s v="Travaux d'Entretien Améliorant Ouvrage Sur la RNS 10 au PK 270+600, Lot N° 01-AD"/>
        <s v="Travaux d'Entretien Améliorant Ouvrage Sur la RNS 10 au PK 298+000, Lot N° 02-AD"/>
        <s v="Travaux d'Entretien Améliorant Terrassement Sur la RNS 10 entre les PK 264+000 (Tranoroa) et PK 374+000 (Tsihombe), Lot N°03-AD"/>
        <s v="Travaux d'Entretien Améliorant Terrassement Sur la RNS 10 entre les PK 374+000 (Tsihombe) et PK 434+000 (Ambovombe), Lot N°04-AD"/>
        <s v="- Travaux de Désensablement sur la RNS.13 entre les PK 386+000 et PK 396+000 ;"/>
        <s v="Mise en œuvre d’un plan de communication institutionnel sur le projet Rocade"/>
        <s v="Réhabilitation de la RN 13 entre Ambovombe et Taolagnaro: Travaux"/>
        <s v="Réhabilitation de la RN 13 entre Ambovombe et Taolagnaro: Gestion de Contrôle et Surveillance"/>
        <s v="Mise en œuvre des mesures environnementales dans le cadre du projet de réhabilitation de la RN13 entre Ambovombe et Taolagnaro"/>
        <s v="Libération de l'Emprise sur la RN13 entre Ambovombe et Taolagnaro"/>
        <s v="Indemnisation RN 13 entre Ambovombe et Taolagnaro"/>
        <s v="Travaux d'urgence sur la RN6 aux PK 499+200 et PK 581+800 "/>
        <s v="Travaux d'urgence pour la réparation de la digue de la rivière de la Mananjeba au niveau du PK 581 de  la RN6"/>
        <s v="Assistance technique (AT) pour appuyer l’Autorité Routière  sur le projet Modernisation  financés par la Banque Européenne d’Investissement"/>
        <s v="Travaux de réhabilitation de la RN 6 entre Ambanja (Pk 467+000) et Ambilobé (Pk 568+720)"/>
        <s v="Travaux de réhabilitation de la RN 6 entre Ambilobé (Pk 568+720) et Antsiranana (Pk 700+080)"/>
        <s v="Mise en œuvre des mesures environnementales dans le cadre du projet de réhabilitation de la RN6 entre Ambanja et Antsiranana"/>
        <s v="Libération de l'Emprise sur la RN6 entre Ambanja et Antsiranana"/>
        <s v="Indemnisation des PAPs  sur la RN6 entre Ambanja et Antsiranana"/>
        <s v="Liberation d&quot;emprise  : Mise en œuvre de la libération et indemnisation"/>
        <s v="Travaux d'entretien améliorant de la RNS 1bis entre PK 0+650 au PK 0+850 _x000a_(Ouvrages, Chaussées, PATB)"/>
        <s v="Travaux d'urgence de renforcement du pont Sakay au PK 23+920 de la RNS1bis"/>
        <s v="Travaux d'entretien de  la RP 84 réliant Arivonimamo (PK 45+800 de la RNS 1) - Alakamisikely - Manalalondo (38,00 Km)"/>
        <s v="Travaux de traitement de points noirs sur la piste réliant CR Manalalondo et CR Andranomiely"/>
        <s v="Travaux de traitement de points noirs entre Alakamisy et Andolofotsy, dans le District de Miarinarivo (18,00 Km)"/>
        <s v="Travaux d'entretien de routes à Arivonimamo"/>
        <s v="Travaux d'entretien courant de la RNS 1 du PK 16+000 au PK 53+000 et de la RNT 56 du PK 0+000 au PK 1+183 _x000a_   (TER - TEA )      "/>
        <s v=" Travaux d'entretien courant de la RNS 1 du PK 53+000 au PK 87+000_x000a_   (TER - TEA )      "/>
        <s v=" Travaux d'entretien courant de la RNS 1 du PK 87+000 au PK 115+334_x000a_   (TER - TEA )      "/>
        <s v=" Travaux d'entretien courant de la RNS 1 du PK 16+000 au PK 115+334_x000a_   ( TEA : Marquage de chaussée avec peinture routière)      "/>
        <s v=" Travaux d'entretien courant de la RNS 1Bis en terre du PK 0+000 au PK 24+000_x000a_   (TER - TEA - TES)      "/>
        <s v=" Travaux d'entretien courant de la RNS 1 en terre du PK 115+334 au PK 150+000_x000a_   (TER - TEA)      "/>
        <s v="Travaux d'entretien courant à commande de la RNS 1 du PK 16+000 au PK 115+334 (TER - TESPAT : Enlèvement d'éboulements; PATB)"/>
        <s v="Travaux d'entretien courant de la RNS 1 en terre"/>
        <s v="Élaboration d'une étude d'impact environnemental et social des Travauxaménagement de la RNT18 (Vangaindrano - Midongy - Befotaka), 130km en vue de l'obtention du permis environnemental"/>
        <s v="Élaboration d'une Étude d'impact environnemental et social des Travaux de réhabilitation de la de la RN23 (Mahanoro - Marolambo), pour 132km en vue de l'obtention du permis environnemental"/>
        <s v="Élaboration d'une étude d'impact environnemental et social des Travaux d'aménagement de la route RN31 reliant la RN6 à Bealanana pour 100km en vue de l'obtention d'un permis environnemental"/>
        <s v="Élaboration d'une étude d'impact environnemental et social des Travaux aménagement de la RNT11  (Croisement RN25 - Nosy varika-Mahanoro), pour 101km en vue de l'obtention de permis environnemental"/>
        <s v="Élaboration d'une étude d'impact environnemental et social du projet de Reconstruction des 13 ouvrages d'art"/>
        <s v="Élaboration d'une étude d'impact environnemental et social du projet de Reconstructions de 30 ouvrages d'art en vue de l'obtention d'un permis environnemental"/>
        <s v="Élaboration d'une Étude d'impact environnementale et sociale du Projet de construction de Flyover Andohatapenaka Maki en vue de l'obtention du permis environnemental"/>
        <s v="Travaux de pavage de la RIP 85 reliant Ambatofolaka et Commune Rurale de Mandiavato d'une longueur de 1,169 Km"/>
        <s v="Travaux de pavage de la RIP 83 reliant les Communes d'Imeritsiatosika et Morarano Antongona d'une longueur de 2,500 Km"/>
        <s v="Travaux de pavage de la route reliant les Communes d'Ampary et Ankaranana d'une longueur de 1,513 Km"/>
        <s v="Travaux de réhabilitation des Ruelles dans la ville de Miarinarivo"/>
        <s v="Travaux de réhabilitation de la RP 92 reliant Miarinarivo - Manazary et de la RP 99 reliant Manazary à Amboniazy"/>
        <s v="Travaux d'entretien courant de la RNS 1 en terre du PK 128+000 (Andranomena) au PK 134+000 (Morafeno )      "/>
        <s v="Travaux d'entretien courant de la RNS 1 en terre du PK 134+000 (Morafeno) au PK 138+000 (Antanambao )      "/>
        <s v="TRAVAUX DE REHABILITATION DE LA ROUTE NATIONALE RN4 (CONTRAT CADRE) entre PK 10+000 au PK 20+000 et PK 180+000 au PK 403+000"/>
        <s v="TRAVAUX D'ENTRETIEN COURANT DE LA ROUTE RELIANT LA COMMUNE RURALE MANANDRIANA ET LA COMMUNE RURALE VILIHAZO ,L=14 km"/>
        <s v="Travaux d'Entretien courant de la route reliant la commune rurale d'Ankadikely Ilafy et la commune rurale Fieferana (L=6,2 km)"/>
        <s v="TRAVAUX DE REHABILITATION DE LA VOIE URBAINE DANS LES GRANDES VILLES REPARTIS EN SEPT LOTS (CONTRAT CADRE): LOT 1 :VILLE D'ANTANANARIVO_x000a_Axe: Ankadimbahoaka vers Ampasika: PK 0 au PK0+500"/>
        <s v="TRAVAUX DE REHABILITATION DE LA VOIE URBAINE DANS LES GRANDES VILLES REPARTIS EN SEPT LOTS (Contrat cadre) : LOT 01: Ville d'Antananarivo _x000a_Axe: PK 1+100 (STATION JOVENA ANDRONDRAKELY ) au Pk 2+900 (Station Shell Rond Point By-pass ) en intevenant sur les chaussées"/>
        <s v="Travaux de réhabilitation de la voie urbaine dans les grandes villes repartis en sept lots (CONTRAT CADRE): LOT 01: VILLE D'ANTANANARIVO"/>
        <s v="Travaux d'Entretien de Routes à Anjozorobe"/>
        <s v="Travaux de rehabilitation de la voie urbaine dans les grandes villes repartis en sept lts (contrat cadre) Lot 1 : VILLE D'ANTANANARIVO"/>
        <s v="TRAVAUX DE REPARATION DE LA ROUTE RNP2 REPARTI EN TROIS LOTS:_x000a_LOT 2: ENTRE PK203+000 ET 250+000; "/>
        <s v="TRAVAUX DE REPARATION DE LA ROUTE RNP2 REPARTI EN TROIS LOTS:_x000a_LOT 1: ENTRE PK6+000 ET 30+000; ENTRE 68+000 ET 115+000"/>
        <s v="TRAVAUX D'ENTRETIEN DE LA ROUTE DE L'HOPITAL ITAOSY"/>
        <s v="LOT 3: TRAVAUX D'ENTRETIEN DE LA ROUTE RIP8 RELIANT AMPITATAFIKA (PK 7+800 DE LA RNS1) VERS  ALATSINAINY AMBAZAHA DANS LA COMMUNE RURALE D'AMPITATAFIKA, REGION ANALAMANGA, L=5,5 KM"/>
        <s v="LOT 2: TRAVAUX D'ENTRETIEN DE LA ROUTE RIP8 RELIANT ALATSINAINY AMBAZAHA VERS ANDROHIBE ANTSAHADINTA DANS LA COMMUNE RURALE D'ALATSINAINY AMBAZAHA, REGION ANALAMANGA, L=1,9 KM"/>
        <s v="LOT 1: TRAVAUX D'ENTRETIEN DE LA ROUTE RIP8 RELIANT ANDROHIBE ANTSAHADINTA VERS AMPILANONANA ANTSAHADINTA DANS LA COMMUNE RURALE D'ANDROHIBE ATSAHADINTA, REGION ANALAMANGA, L=3,4 KM"/>
        <s v="TRAVAUX DE REPARATION DE LA DIGUE D'ANDRIAMPAMAKY- AMBOHITRONY, DANS LE DISTRICT DE MANJAKANDRINA, REGION ANALAMANGA"/>
        <s v="TRAVAUX DE PAVAGE DE LA ROUTE RNP2 AMBOHIMANGAKELY- BETSIZARAINA- AMBOHIMALALA"/>
        <s v="TRAVAUX D'ENTRETIEN DE ROUTE RELIANT LA RNS3- AMBOHITROLOMAHITSY"/>
        <s v="TRAVAUX DE REPARATION DE LA ROUTE RELIANT SAMBAINA- ANKADIMANGA DANS LE DISTRICT DE MANJAKANDRINA, REGION ANALAMANGA"/>
        <s v="TRAVAUX DE REHABILITATION DE LA VOIE URBAINE DANS LES GRANDES VILLES REPARTIS EN SEPT LOTS (CONTRAT CADRE): LOT 1 :VILLE D'ANTANANARIVO_x000a_Axe: Ankadimbahoaka vers Amapsika: PK 0+500 au PK0+930"/>
        <s v="TRAVAUX DE REHABILITATION DE LA VOIE URBAINE DANS LES GRANDES VILLES REPARTIS EN SEPT LOTS (CONTRAT CADRE): LOT 1 :VILLE D'ANTANANARIVO_x000a_Axe: Ankadimbahoaka vers Amapsika: PK0+930 (station Shell) au PK 3 (Anosizato)"/>
        <s v="Travaux d’urgence de réparation de l’ouvrage sur la RNS 43 au PK 41+800"/>
        <s v="Travaux d’urgence de réparation de l’ouvrage sur la RNS 1 au PK 91+950"/>
        <s v="Travaux de réhabilitation de la RNP6 (CONTRAT CADRE )_x000a_ '- Travaux d'urgence de réparation de la RNP 6 reparties en deux lots ( contrat cadre lot N°1: entre PK0 Ambondromamy et PK 279 Antsohihy)"/>
        <s v="Travaux de réhabilitation de la RNP6 (CONTRAT CADRE )_x000a_ '- Travaux d'urgence de réparation de la RNP 6 reparties en deux lots ( contrat cadre ) lot N°1: entre PK0 Ambondromamy et PK 279 Antsohihy ( entre PK 134 Tsarahasina et PK 279 entrée Antsohihy)"/>
        <s v="Travaux d'urgence de remise en état de la RNT 33B reliant la RNP 4 Andranofasika et Ambatoboeny (Relance)"/>
        <s v="Travaux d'Urgence de pavage de la route d'Ambodivona Antananarivo"/>
      </sharedItems>
    </cacheField>
    <cacheField name="Coût" numFmtId="3">
      <sharedItems containsBlank="1" containsMixedTypes="1" containsNumber="1" minValue="0" maxValue="605365379136"/>
    </cacheField>
    <cacheField name="Date_PPM" numFmtId="14">
      <sharedItems containsDate="1" containsBlank="1" containsMixedTypes="1" minDate="2019-08-28T00:00:00" maxDate="2021-07-17T00:00:00"/>
    </cacheField>
    <cacheField name="Date TEF" numFmtId="0">
      <sharedItems containsBlank="1"/>
    </cacheField>
    <cacheField name="Montant engagé" numFmtId="0">
      <sharedItems containsBlank="1" containsMixedTypes="1" containsNumber="1" minValue="0" maxValue="49005041001.185287"/>
    </cacheField>
    <cacheField name="Date_OS" numFmtId="14">
      <sharedItems containsDate="1" containsBlank="1" containsMixedTypes="1" minDate="2014-11-17T00:00:00" maxDate="2021-11-12T00:00:00"/>
    </cacheField>
    <cacheField name="Délai_d exécution (jours)" numFmtId="0">
      <sharedItems containsBlank="1" containsMixedTypes="1" containsNumber="1" minValue="0" maxValue="1913.1000000000001"/>
    </cacheField>
    <cacheField name="Titulaire" numFmtId="0">
      <sharedItems containsBlank="1" containsMixedTypes="1" containsNumber="1" containsInteger="1" minValue="0" maxValue="0"/>
    </cacheField>
    <cacheField name="Temporel" numFmtId="0">
      <sharedItems containsBlank="1" containsMixedTypes="1" containsNumber="1" minValue="-2120.5714285714284" maxValue="3.9560439560439602"/>
    </cacheField>
    <cacheField name="Physique" numFmtId="10">
      <sharedItems containsBlank="1" containsMixedTypes="1" containsNumber="1" minValue="0" maxValue="1" count="60">
        <n v="0.2"/>
        <n v="0.1"/>
        <n v="0.75"/>
        <n v="0.4"/>
        <n v="0.86"/>
        <n v="0.32"/>
        <n v="0.08"/>
        <n v="0.93"/>
        <n v="0"/>
        <n v="0.98"/>
        <n v="1"/>
        <n v="0.9"/>
        <n v="0.1139"/>
        <n v="0.56000000000000005"/>
        <n v="0.39"/>
        <n v="0.22"/>
        <n v="0.33"/>
        <n v="0.15"/>
        <n v="0.3"/>
        <n v="0.6"/>
        <n v="0.25"/>
        <n v="0.35"/>
        <n v="0.49"/>
        <n v="0.13200000000000001"/>
        <n v="0.4244"/>
        <s v="N/A"/>
        <n v="0.54"/>
        <n v="0.67"/>
        <n v="0.25119999999999998"/>
        <n v="0.94159999999999999"/>
        <n v="0.94"/>
        <n v="0.52"/>
        <n v="0.99"/>
        <n v="0.99819999999999998"/>
        <n v="0.06"/>
        <n v="0.8"/>
        <n v="0.65"/>
        <n v="0.72"/>
        <n v="0.46"/>
        <n v="0.79"/>
        <n v="0.49509999999999998"/>
        <n v="0.28000000000000003"/>
        <n v="0.95"/>
        <n v="0.97"/>
        <n v="0.05"/>
        <n v="0.68"/>
        <n v="0.85"/>
        <n v="0.77"/>
        <n v="0.7"/>
        <n v="0.5"/>
        <n v="0.73"/>
        <n v="0.27"/>
        <n v="0.38"/>
        <n v="0.91"/>
        <n v="0.129"/>
        <n v="0.87"/>
        <n v="2.9999999999999997E-4"/>
        <m/>
        <n v="0.85670000000000002"/>
        <n v="0.1318"/>
      </sharedItems>
    </cacheField>
    <cacheField name="Financière" numFmtId="0">
      <sharedItems containsBlank="1" containsMixedTypes="1" containsNumber="1" minValue="0" maxValue="20"/>
    </cacheField>
    <cacheField name="S-1" numFmtId="10">
      <sharedItems containsString="0" containsBlank="1" containsNumber="1" minValue="0" maxValue="1"/>
    </cacheField>
    <cacheField name="S" numFmtId="10">
      <sharedItems containsString="0" containsBlank="1" containsNumber="1" minValue="0" maxValue="1"/>
    </cacheField>
    <cacheField name="Evolution _x000a_S-1/S" numFmtId="10">
      <sharedItems containsSemiMixedTypes="0" containsString="0" containsNumber="1" minValue="-9.9999999999999978E-2" maxValue="0.8"/>
    </cacheField>
    <cacheField name="Général" numFmtId="10">
      <sharedItems containsString="0" containsBlank="1" containsNumber="1" minValue="0" maxValue="1" count="59">
        <n v="0.2"/>
        <n v="0.1"/>
        <n v="0.75"/>
        <n v="0.4"/>
        <n v="0.86"/>
        <n v="0.32"/>
        <n v="0.08"/>
        <n v="0.93"/>
        <n v="0"/>
        <n v="0.98"/>
        <n v="1"/>
        <n v="0.9"/>
        <n v="0.1139"/>
        <n v="0.56000000000000005"/>
        <n v="0.39"/>
        <n v="0.22"/>
        <n v="0.33"/>
        <n v="0.15"/>
        <n v="0.3"/>
        <n v="0.6"/>
        <n v="0.25"/>
        <n v="0.35"/>
        <n v="0.49"/>
        <n v="0.13200000000000001"/>
        <n v="0.4244"/>
        <m/>
        <n v="0.54"/>
        <n v="0.67"/>
        <n v="0.25119999999999998"/>
        <n v="0.94159999999999999"/>
        <n v="0.94"/>
        <n v="0.52"/>
        <n v="0.99"/>
        <n v="0.99819999999999998"/>
        <n v="0.06"/>
        <n v="0.8"/>
        <n v="0.65"/>
        <n v="0.72"/>
        <n v="0.46"/>
        <n v="0.79"/>
        <n v="0.49509999999999998"/>
        <n v="0.28000000000000003"/>
        <n v="0.95"/>
        <n v="0.97"/>
        <n v="0.05"/>
        <n v="0.68"/>
        <n v="0.85"/>
        <n v="0.77"/>
        <n v="0.7"/>
        <n v="0.5"/>
        <n v="0.73"/>
        <n v="0.27"/>
        <n v="0.38"/>
        <n v="0.91"/>
        <n v="0.129"/>
        <n v="0.87"/>
        <n v="2.9999999999999997E-4"/>
        <n v="0.85670000000000002"/>
        <n v="0.1318"/>
      </sharedItems>
    </cacheField>
    <cacheField name="Observations" numFmtId="0">
      <sharedItems containsBlank="1" longText="1"/>
    </cacheField>
    <cacheField name="Quantités réalisées" numFmtId="0">
      <sharedItems containsSemiMixedTypes="0" containsString="0" containsNumber="1" minValue="0" maxValue="39858.300000000003" count="145">
        <n v="0.4"/>
        <n v="14.5"/>
        <n v="77.046750000000003"/>
        <n v="19.491600000000002"/>
        <n v="38.700000000000003"/>
        <n v="7.68"/>
        <n v="8"/>
        <n v="10.323"/>
        <n v="0"/>
        <n v="21.56"/>
        <n v="2.94"/>
        <n v="5.4"/>
        <n v="11.76"/>
        <n v="39858.300000000003"/>
        <n v="0.29158400000000001"/>
        <n v="2.6880000000000002"/>
        <n v="1.56"/>
        <n v="0.88"/>
        <n v="2.64"/>
        <n v="65.600000000000009"/>
        <n v="8.1"/>
        <n v="16.8"/>
        <n v="6.5"/>
        <n v="14.35"/>
        <n v="5.25"/>
        <n v="1.2000000000000002"/>
        <n v="0.89999999999999991"/>
        <n v="4.3499999999999996"/>
        <n v="219.18299999999999"/>
        <n v="0.8"/>
        <n v="0.75"/>
        <n v="3.9"/>
        <n v="12.4"/>
        <n v="11.22"/>
        <n v="33.951999999999998"/>
        <n v="81.917999999999992"/>
        <n v="18.337599999999998"/>
        <n v="37.664000000000001"/>
        <n v="37.599999999999994"/>
        <n v="37.96"/>
        <n v="50.49"/>
        <n v="46.915399999999998"/>
        <n v="0.18000000000000002"/>
        <n v="12.75"/>
        <n v="32.5"/>
        <n v="43.92"/>
        <n v="4.5"/>
        <n v="4.74"/>
        <n v="20.299099999999999"/>
        <n v="31.720000000000002"/>
        <n v="0.18200000000000002"/>
        <n v="23.75"/>
        <n v="15.828749999999999"/>
        <n v="3.9200000000000004"/>
        <n v="16.554000000000002"/>
        <n v="0.68"/>
        <n v="132.6"/>
        <n v="70.3"/>
        <n v="0.18760000000000002"/>
        <n v="15"/>
        <n v="0.27"/>
        <n v="13.600000000000001"/>
        <n v="0.52500000000000002"/>
        <n v="12"/>
        <n v="38.4"/>
        <n v="4"/>
        <n v="5.6609999999999996"/>
        <n v="5.8464"/>
        <n v="7.36"/>
        <n v="1"/>
        <n v="3"/>
        <n v="10.260000000000002"/>
        <n v="3.2099999999999995"/>
        <n v="0.26447999999999999"/>
        <n v="3.2"/>
        <n v="11"/>
        <n v="15.5"/>
        <n v="9.1999999999999993"/>
        <n v="100"/>
        <n v="6"/>
        <n v="7.28"/>
        <n v="7"/>
        <n v="19.428000000000001"/>
        <n v="60"/>
        <n v="61"/>
        <n v="4.6479999999999997"/>
        <n v="30.158000000000001"/>
        <n v="51"/>
        <n v="57"/>
        <n v="30"/>
        <n v="41.2"/>
        <n v="2.2400000000000002"/>
        <n v="0.33024000000000003"/>
        <n v="95"/>
        <n v="0.29699999999999999"/>
        <n v="8.6999999999999993"/>
        <n v="1.6"/>
        <n v="2.25"/>
        <n v="8.25"/>
        <n v="17.1783"/>
        <n v="3.9599999999999996E-2"/>
        <n v="0.156"/>
        <n v="10"/>
        <n v="0.36"/>
        <n v="0.1"/>
        <n v="50"/>
        <n v="0.75239999999999996"/>
        <n v="8.5670000000000002"/>
        <n v="14"/>
        <n v="20"/>
        <n v="18"/>
        <n v="120"/>
        <n v="1.948"/>
        <n v="2.556"/>
        <n v="1.2"/>
        <n v="5.0860000000000021"/>
        <n v="0.60000000000000009"/>
        <n v="0.2"/>
        <n v="0.08"/>
        <n v="3.8000000000000003"/>
        <n v="1.4102599999999998"/>
        <n v="37"/>
        <n v="34"/>
        <n v="28"/>
        <n v="99"/>
        <n v="24"/>
        <n v="35"/>
        <n v="5"/>
        <n v="29"/>
        <n v="81.55"/>
        <n v="6.2"/>
        <n v="0.5"/>
        <n v="1.8"/>
        <n v="47"/>
        <n v="71"/>
        <n v="2.35"/>
        <n v="5.5"/>
        <n v="1.9"/>
        <n v="3.4"/>
        <n v="6.4249999999999998"/>
        <n v="0.43"/>
        <n v="2.0699999999999998"/>
        <n v="279"/>
        <n v="50.75"/>
        <n v="1.52"/>
      </sharedItems>
    </cacheField>
    <cacheField name="Unités" numFmtId="0">
      <sharedItems containsMixedTypes="1" containsNumber="1" containsInteger="1" minValue="0" maxValue="0" count="15">
        <s v="Nombre de Bâtiments administratifs"/>
        <s v="Km"/>
        <s v="ML d'ouvrage"/>
        <s v="Nombre de rapports"/>
        <n v="0"/>
        <s v="Pourcentage de PAPs payé"/>
        <s v="Nombre de Bac"/>
        <s v="Nb"/>
        <s v="Pourcentage de marché régularisé"/>
        <s v="m²"/>
        <s v="Pourcentage de décompte régularisé"/>
        <s v="% Avancement financier AFD"/>
        <s v="ml de pont mabey livré"/>
        <s v="Nbr carrefour réhabilité"/>
        <s v="Contrat attribué"/>
      </sharedItems>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r:id="rId1" refreshedBy="Naivo-DPSE" refreshedDate="44558.528015856478" createdVersion="6" refreshedVersion="6" minRefreshableVersion="3" recordCount="265">
  <cacheSource type="worksheet">
    <worksheetSource ref="B2:AW267" sheet="Invest"/>
  </cacheSource>
  <cacheFields count="47">
    <cacheField name="Programme (LF)" numFmtId="0">
      <sharedItems containsMixedTypes="1" containsNumber="1" containsInteger="1" minValue="206" maxValue="206"/>
    </cacheField>
    <cacheField name="Convention (LF)" numFmtId="0">
      <sharedItems containsBlank="1" containsMixedTypes="1" containsNumber="1" containsInteger="1" minValue="258" maxValue="393"/>
    </cacheField>
    <cacheField name="Convention Libellée (LF)" numFmtId="0">
      <sharedItems containsBlank="1"/>
    </cacheField>
    <cacheField name="Directions" numFmtId="0">
      <sharedItems/>
    </cacheField>
    <cacheField name="ACTIVITES" numFmtId="0">
      <sharedItems longText="1"/>
    </cacheField>
    <cacheField name="Natures" numFmtId="0">
      <sharedItems/>
    </cacheField>
    <cacheField name="Financement" numFmtId="0">
      <sharedItems count="5">
        <s v="Commune Urbaine d'Arivonimamo"/>
        <s v="FIN EX"/>
        <s v="FONDS ROUTIERS"/>
        <s v="FONDS ROUTIERS / RPI"/>
        <s v="RPI"/>
      </sharedItems>
    </cacheField>
    <cacheField name="Bailleurs" numFmtId="0">
      <sharedItems containsBlank="1"/>
    </cacheField>
    <cacheField name="Coût estimatif" numFmtId="3">
      <sharedItems containsBlank="1" containsMixedTypes="1" containsNumber="1" minValue="0" maxValue="576659142913"/>
    </cacheField>
    <cacheField name="Responsable du Projet" numFmtId="0">
      <sharedItems containsBlank="1" containsMixedTypes="1" containsNumber="1" containsInteger="1" minValue="0" maxValue="0" longText="1"/>
    </cacheField>
    <cacheField name="Valeur Cible (Unités)" numFmtId="0">
      <sharedItems containsBlank="1" count="15">
        <s v="Km"/>
        <s v="% Avancement financier AFD"/>
        <m/>
        <s v="Nombre de rapports"/>
        <s v="Pourcentage de décompte régularisé"/>
        <s v="Pourcentage de marché régularisé"/>
        <s v="ML d'ouvrage"/>
        <s v="Contrat attribué"/>
        <s v="Nombre de Bac"/>
        <s v="Nombre de Bâtiments administratifs"/>
        <s v="ml de pont mabey livré"/>
        <s v="Nbr carrefour réhabilité"/>
        <s v="Nb"/>
        <s v="Pourcentage de PAPs payé"/>
        <s v="m²"/>
      </sharedItems>
    </cacheField>
    <cacheField name="VC (Qté)" numFmtId="0">
      <sharedItems containsString="0" containsBlank="1" containsNumber="1" minValue="0" maxValue="44287" count="119">
        <n v="3"/>
        <n v="1"/>
        <m/>
        <n v="6"/>
        <n v="12"/>
        <n v="100"/>
        <n v="8.25"/>
        <n v="7"/>
        <n v="19.428000000000001"/>
        <n v="60"/>
        <n v="61"/>
        <n v="4.6479999999999997"/>
        <n v="30.158000000000001"/>
        <n v="51"/>
        <n v="57"/>
        <n v="30"/>
        <n v="10"/>
        <n v="5.4"/>
        <n v="11"/>
        <n v="15.5"/>
        <n v="9.1999999999999993"/>
        <n v="41.2"/>
        <n v="0.29699999999999999"/>
        <n v="47"/>
        <n v="40"/>
        <n v="8"/>
        <n v="44287"/>
        <n v="19.087"/>
        <n v="4"/>
        <n v="2"/>
        <n v="17"/>
        <n v="151.69999999999999"/>
        <n v="73"/>
        <n v="80"/>
        <n v="31"/>
        <n v="20.88"/>
        <n v="26"/>
        <n v="85"/>
        <n v="2.56"/>
        <n v="101.72000000000003"/>
        <n v="132"/>
        <n v="35"/>
        <n v="0"/>
        <n v="5"/>
        <n v="16"/>
        <n v="880"/>
        <n v="20"/>
        <n v="24"/>
        <n v="75"/>
        <n v="108"/>
        <n v="45"/>
        <n v="50"/>
        <n v="0.52500000000000002"/>
        <n v="120"/>
        <n v="1.948"/>
        <n v="2.556"/>
        <n v="37"/>
        <n v="34"/>
        <n v="28"/>
        <n v="99"/>
        <n v="14"/>
        <n v="6.2"/>
        <n v="2.35"/>
        <n v="5.5"/>
        <n v="1.9"/>
        <n v="3.4"/>
        <n v="6.4249999999999998"/>
        <n v="0.2"/>
        <n v="0.08"/>
        <n v="18"/>
        <n v="17.8"/>
        <n v="102.729"/>
        <n v="0.45"/>
        <n v="0.33500000000000002"/>
        <n v="11.321999999999999"/>
        <n v="41"/>
        <n v="0.69599999999999995"/>
        <n v="23"/>
        <n v="27"/>
        <n v="10.7"/>
        <n v="0.52"/>
        <n v="0.65"/>
        <n v="38"/>
        <n v="328"/>
        <n v="29"/>
        <n v="152.4"/>
        <n v="240"/>
        <n v="0.8"/>
        <n v="0.43"/>
        <n v="2.0699999999999998"/>
        <n v="219.18299999999999"/>
        <n v="0.1"/>
        <n v="0.5"/>
        <n v="1.8"/>
        <n v="71"/>
        <n v="0.36"/>
        <n v="279"/>
        <n v="0.76"/>
        <n v="22"/>
        <n v="25"/>
        <n v="74"/>
        <n v="11.1"/>
        <n v="156"/>
        <n v="4.9000000000000004"/>
        <n v="21.105"/>
        <n v="64"/>
        <n v="4.8"/>
        <n v="48.728999999999999"/>
        <n v="233"/>
        <n v="145"/>
        <n v="136"/>
        <n v="11400"/>
        <n v="0.3"/>
        <n v="12.8"/>
        <n v="15"/>
        <n v="1.169"/>
        <n v="2.5"/>
        <n v="1.5129999999999999"/>
        <n v="87"/>
      </sharedItems>
    </cacheField>
    <cacheField name="Indicateur PEM/PTA" numFmtId="0">
      <sharedItems containsBlank="1" containsMixedTypes="1" containsNumber="1" minValue="0" maxValue="0.97" longText="1"/>
    </cacheField>
    <cacheField name="Indicateur ODD" numFmtId="0">
      <sharedItems containsBlank="1" containsMixedTypes="1" containsNumber="1" minValue="9.1" maxValue="9.1"/>
    </cacheField>
    <cacheField name="Indicateur de Performance" numFmtId="0">
      <sharedItems containsBlank="1" containsMixedTypes="1" containsNumber="1" containsInteger="1" minValue="0" maxValue="0"/>
    </cacheField>
    <cacheField name="Geo référencement - Début" numFmtId="0">
      <sharedItems containsBlank="1" containsMixedTypes="1" containsNumber="1" containsInteger="1" minValue="0" maxValue="0"/>
    </cacheField>
    <cacheField name="Geo référencement - Fin" numFmtId="0">
      <sharedItems containsBlank="1"/>
    </cacheField>
    <cacheField name="PK DEBUT" numFmtId="0">
      <sharedItems containsBlank="1" containsMixedTypes="1" containsNumber="1" containsInteger="1" minValue="0" maxValue="60"/>
    </cacheField>
    <cacheField name="PK FIN" numFmtId="0">
      <sharedItems containsBlank="1" containsMixedTypes="1" containsNumber="1" containsInteger="1" minValue="0" maxValue="133"/>
    </cacheField>
    <cacheField name="REGIONS CONCERNEES" numFmtId="0">
      <sharedItems containsBlank="1" count="37">
        <s v="Itasy"/>
        <s v="Analamanga"/>
        <s v="Vatovavy / Fitovinany"/>
        <s v="22 régions"/>
        <s v="Analanjirofo"/>
        <s v="Anosy"/>
        <s v="Anosy / Atsimo Atsinanana"/>
        <s v="Atsimo Atsinanana"/>
        <s v="DIANA"/>
        <s v="Vakinankaratra"/>
        <s v="Alaotra Mangoro"/>
        <s v="Anosy / Atsimo Atsinanana / Analanjirofo"/>
        <s v="Menabe"/>
        <s v="Analamanga / Vatovavy / Fitovinany / Atsimo Andrefana"/>
        <s v="DIANA / SAVA"/>
        <s v="Atsimo Andrefana"/>
        <s v="Atsimo Andrefana / Menabe"/>
        <s v="DIANA / ANOSY / ANDROY"/>
        <s v="Atsinanana"/>
        <s v="Atsimo Antsinanana"/>
        <s v="Androy / Anosy"/>
        <s v="Androy"/>
        <s v="Ihorombe"/>
        <s v="Sofia"/>
        <s v="Melaky"/>
        <m/>
        <s v="Betsiboka"/>
        <s v="SAVA"/>
        <s v="Haute Matsiatra"/>
        <s v="Vatovavy"/>
        <s v="Amoron'i Mania"/>
        <s v="Analamanga / Alaotra Mangoro"/>
        <s v="Boeny"/>
        <s v="Analamanga / Betsiboka"/>
        <s v="Atsimo Atsinanana / Ihorombe"/>
        <s v="Vatovavy, Atsinanana"/>
        <s v="MADAGASCAR"/>
      </sharedItems>
    </cacheField>
    <cacheField name="DISTRICTS" numFmtId="0">
      <sharedItems containsBlank="1" count="106">
        <s v="Arivonimamo"/>
        <s v="ANTANANARIVO RENIVOHITRA_x000a_ANTANANARIVO AVARADRANO"/>
        <s v="ANTANANARIVO RENIVOHITRA -_x000a_ANTANANARIVO ATSIMONDRANO"/>
        <s v="ANTANANARIVO RENIVOHITRA -_x000a_ANTANANARIVO AVARADRANO_x000a_AMBOHIDRATRIMO"/>
        <s v="MANAKARA ATSIMO"/>
        <s v="ANTANANARIVO ATSMONDRANO_x000a_AMBOHIDRATRIMO_x000a_ANTANANARIVO AVARADRANO_x000a_"/>
        <s v="TOUT MADAGASCAR"/>
        <s v="MANANARA AVARATRA - MAROANTSETRA"/>
        <s v="ANTANANARIVO ATSMONDRANO"/>
        <s v="AMBOHIDRATRIMO_x000a_ANTANANARIVO AVARADRANO"/>
        <s v="TAOLAGNARO"/>
        <s v="TAOLAGNARO_x000a_VANGAINDRANO"/>
        <s v="VANGAINDRANO"/>
        <s v="TAOLAGNARO_x000a_VANGAINDRANO_x000a_FARAFANGANA"/>
        <s v="Antananarivo Renivohitra_x000a_Ambohidratrimo"/>
        <s v="ANTANANARIVO RENIVOHITRA -_x000a_ANTANANARIVO AVARADRANO"/>
        <s v="ANTANANARIVO RENIVOHITRA -_x000a_AMBOHIDRATRIMO"/>
        <s v="AMBANJA_x000a_ANTANAMAZAVA "/>
        <s v="AMBANJA_x000a_AMBILOBE"/>
        <s v="_x000a_AMBILOBE"/>
        <s v="ANTSIRABE II – FARATSIHO"/>
        <s v="FARATSIHO"/>
        <s v="AMBATONDRAZAKA"/>
        <s v="TAOLAGNARO_x000a_VANGAINDRANO_x000a_MANANARA AVARATRA_x000a_MARONATSETRA"/>
        <s v="Manja"/>
        <s v="AMBOHIDRATRIMO"/>
        <m/>
        <s v="Ambilobe et Vohémar"/>
        <s v="Toliara II, Morombe, Manja"/>
        <s v="TOLIARA II"/>
        <s v="SOANIERANA IVONGO_x000a_MANANARA AVARATRA"/>
        <s v="AMBANJA_x000a_AMBILOBE_x000a_AMBOVOMBE ANDROY_x000a_AMBOASARY ATSIMO_x000a_TAOLAGNARO_x000a_ANTSIRANANA"/>
        <s v="Nosy be"/>
        <s v="Taolagnaro, Vangaindrano"/>
        <s v="BEVOAY - ANALAMISAMPY"/>
        <s v="Toamasina I"/>
        <s v="AMBANJA_x000a_AMBILOBE_x000a_ANTSIRANANA "/>
        <s v="MORAMANGA"/>
        <s v="ANOSIZATO_x000a_ANTANANARIVO ATSMONDRANO"/>
        <s v="TOLIARA I"/>
        <s v="AMBOVOMBE ANDROY_x000a_AMBOASARY ATSIMO_x000a_TAOLAGNARO"/>
        <s v="ANTANANRIVO RENIVOHITRA - ANTANANARIVO ATSIMONDRANO"/>
        <s v="MOROMBE - MANJA"/>
        <s v="TAOLAGNARO - VANGANINDRANO"/>
        <s v="Beloha"/>
        <s v="IHOSY"/>
        <s v="BEALANANA"/>
        <s v="BETAFO/MANDOTO"/>
        <s v="BETAFO"/>
        <s v="Tsihombe"/>
        <s v="Arivonimamo_x000a_Miarinarivo"/>
        <s v="Miarinarivo"/>
        <s v="AVARADRANO"/>
        <s v="ANJOZOROBE"/>
        <s v="Antananarivo Atsimondrano"/>
        <s v="Antananarivo Avaradrano"/>
        <s v="Amparafaravola"/>
        <s v="Morafenobe"/>
        <s v="Toamasina"/>
        <s v="FENOARIVO ATSINANANA"/>
        <s v="Maevatanana"/>
        <s v="AMBILOBE"/>
        <s v="AMBANJA"/>
        <s v="Maroantsetra"/>
        <s v="Fianarantsoa I - Vohibato"/>
        <s v="ANTSIRABE II"/>
        <s v="Ambovombe, Beloha"/>
        <s v="Ambovombe, Tsihombe, Beloha, Bekily"/>
        <s v="Manakara"/>
        <s v="Ambositra_x000a_Ambohimahasoa_x000a_Fianarantsoa"/>
        <s v="Antananarivo Renivohitra"/>
        <s v="ARIVONIMAMO_x000a_MIARINARIVO_x000a_SOAVINANDRIANA"/>
        <s v="Ifanadiana-Ikongo"/>
        <s v="Maevantanana_x000a_Kandreo"/>
        <s v="ANTANIFOTSY"/>
        <s v="Brickaville"/>
        <s v="Antananarivo / Manjakandriana / Moramanga"/>
        <s v="MANJAKANDRINA"/>
        <s v="Ambovombe"/>
        <s v="ANTSIRABE I"/>
        <s v="SOAVINANDRIANA"/>
        <s v="Mananjary"/>
        <s v="BEROROHA"/>
        <s v="MANANKARA"/>
        <s v="Farafangana"/>
        <s v="Ambositra"/>
        <s v="_x000a_Fenerive Est"/>
        <s v="AMBATOLAMPY"/>
        <s v="MAHAJANGA"/>
        <s v="Ankazobe"/>
        <s v="Moramanga,_x000a_Anosibe an'ala"/>
        <s v="Vohipeno-Ikongo"/>
        <s v="ANTSIRANANA I"/>
        <s v="ToamasinaI"/>
        <s v="Ambohidratrimo, Maevatanana Tsaratanana"/>
        <s v="Ambatoboeny"/>
        <s v="ALAOTRA MANGORO"/>
        <s v="MANDRITSARA"/>
        <s v="Antsohihy - Bealanana"/>
        <s v="Vaingandrano  -Midongy -Befotaka"/>
        <s v="Mahanoro- Marolambo"/>
        <s v="Antsohihy-Bealanana"/>
        <s v="Mananjary -Nosy Variaka -Mahanoro"/>
        <s v="Soanierana Ivongo"/>
        <s v="Antananarivo Renivohitra_x000a_Atsimondrano"/>
        <s v="Maevantanana_x000a_Ambondromamy"/>
      </sharedItems>
    </cacheField>
    <cacheField name="Communes" numFmtId="0">
      <sharedItems containsBlank="1"/>
    </cacheField>
    <cacheField name="Population touchée" numFmtId="0">
      <sharedItems containsBlank="1" containsMixedTypes="1" containsNumber="1" containsInteger="1" minValue="0" maxValue="358154" longText="1"/>
    </cacheField>
    <cacheField name="Nbre d'emploi crée" numFmtId="0">
      <sharedItems containsBlank="1" containsMixedTypes="1" containsNumber="1" containsInteger="1" minValue="4" maxValue="120"/>
    </cacheField>
    <cacheField name="Date envoi Primature" numFmtId="14">
      <sharedItems containsDate="1" containsBlank="1" containsMixedTypes="1" minDate="2020-12-10T00:00:00" maxDate="2021-10-15T00:00:00"/>
    </cacheField>
    <cacheField name="Date retour Primature" numFmtId="14">
      <sharedItems containsDate="1" containsBlank="1" containsMixedTypes="1" minDate="2020-12-22T00:00:00" maxDate="2021-10-21T00:00:00"/>
    </cacheField>
    <cacheField name="Date envoi PRM" numFmtId="14">
      <sharedItems containsDate="1" containsBlank="1" containsMixedTypes="1" minDate="2020-12-29T00:00:00" maxDate="2021-10-26T00:00:00"/>
    </cacheField>
    <cacheField name="Date Retour PRM" numFmtId="14">
      <sharedItems containsDate="1" containsBlank="1" containsMixedTypes="1" minDate="2021-01-05T00:00:00" maxDate="2021-08-05T00:00:00"/>
    </cacheField>
    <cacheField name="Réf Marché/Conv." numFmtId="0">
      <sharedItems containsBlank="1" containsMixedTypes="1" containsNumber="1" containsInteger="1" minValue="0" maxValue="0"/>
    </cacheField>
    <cacheField name="Désignations" numFmtId="0">
      <sharedItems count="262" longText="1">
        <s v="Projet de marquage au sol et mise en place de panneaux de signalisation dans la ville d'Arivonimamo"/>
        <s v="Assistance à Maîtrise d'Ouvrage Délégué relative au projet de prolongation de la Rocade urbaine au Nord Est d’Antananarivo"/>
        <s v="Mise en œuvre d’un plan de communication institutionnel sur le projet Rocade"/>
        <s v="Gestion, contrôle et surveillance des travaux de réhabilitation de voiries urbaines dans la Commune Urbaine D’Antananarivo, de la route d’Itaosy et de la Bretelle d’Avarabohitra, _x000a_Lot  3 : Travaux d'Urgence de la  RN 7 entre le PK 0+000 et le PK 11+000 (Soarano-Mandriamena)_x000a_Lot  4 : Travaux d'Urgence de la RN 1 entre le PK 2+500 et le PK 7+900  (Rond-pointsss Anosy – Sortie Pont Ampitatafika)_x000a_la Route d’Itaosy  du pont d’Ampasika à la Cité des assureurs Itaosy, et la Bretelle d'Avarabohitra_x000a_"/>
        <s v="Gestion, contrôle et surveillance des travaux de réhabilitation de voiries urbaines dans la Commune Urbaine D’Antananarivo,_x000a_Lot  1 : Travaux d'Urgence  de la  RN 2 entre le PK 0+000 et le PK 6+000 (Gare Soarano - Mahazo)_x000a_et de la RN 3 entre le PK 1+500 et le PK 10+500  (AndravoahangyAmbony – SabotsyNamehana)_x000a_Lot 2 : Travaux d'urgence de la  RN 4 entre le  PK 0+000 et le  PK 9+200 (Soarano-Imerina Afovoany)."/>
        <s v="Contrôle et surveillance des travaux de construction du Viaduc de SAHASINAKA"/>
        <s v=" Assistance pendant la période de garantie en cours ( marché 162-ARM/BEI/2019: digues lot 2 Relance)  : travaux de réhabilitation des digues de la SISAONY, IKOPA, ANDRIANTANY – VAHILAVA et MAMBA"/>
        <s v="Gestion, Contrôle et surveillance des travaux de réparation des infrastructures de transport, suite aux dégâts climatiques sur tout le territoire malgache"/>
        <s v="Travaux de construction du Viaduc de SAHASINAKA"/>
        <s v="Travaux de construction de dix-huit (18) dalots sur la Route RNS 5 entre Mananara Nord et Maroantsetra, selon une approche favorisant une forte mobilisation de la main d’œuvre "/>
        <s v="Travaux de la construction de la Rocade Est et Nord Est de la Pénétrante Urbaine au Nord Est d'Antananarivo"/>
        <s v="LOT 2:Travaux de réhabilitation des ouvrages hydroagricoles de Vahilava /_x000a_ Réparation de la rupture de la digue rive droite du canal Onikely/ _x000a_ Travaux de réhabilitation de la digue du canal Onikely rive gauche et rive droite _x000a_"/>
        <s v="LOT1;Travaux de réhabilitation des digues de Sisaony /Soavina_x000a_Réparation de la rupture de la digue rive droite de la rivière Sisaony_x000a_Rehaussement de la digue rive droite de la rivière Sisaony dans la commune de Soavina_x000a_"/>
        <s v="LOT1_ relance: Travaux de réhabilitation des digues de la Sisaony à Soalandy et Ampanefy"/>
        <s v="LOT2_ relance: Travaux de réhabilitation des digues de la Mamba à Ankadikely Ilafy et du canal Andriantany à Iarinarivo"/>
        <s v="Travaux complémentaires de remise en état de la RNTI2A, Travaux de bitumage du tronçon 3 du Lot 1"/>
        <s v="Soutien aux populations rurales par l'aménagement de la Route nationale temporaire 12A (RNT12A) et la Route nationale secondaire 5 (RNS5) et des pistes rurales connexes en approche HIMO (Haute intensité de main d'oeuvre)_x000a_Travaux de remise en état de la route RNT 12A entre le bac Manambato (PK 78+272) et le bac Esama (PK97+700) – LOT N°2"/>
        <s v="Travaux complémentaire de remise en état de la RNT 12A suite aux dégâts ENAWO"/>
        <s v="Travaux de remise en état de la route RNS5 entre Mananara Nord (PK 283 + 000) et Maroantsetra (PK 404+100), en approche HIMO structurée – Lot n°1 "/>
        <s v="Travaux de remise en état de la route RNS5 entre Mananara Nord (PK 283 + 000) et Maroantsetra (PK 404+100), en approche HIMO structurée - Lot n°2 "/>
        <s v="Travaux de remise en état de la route RNT 12A entre Fort Dauphin et le bac Ebakiky, suite à résiliation"/>
        <s v="Soutien aux populations rurales par l’aménagement de la Route Nationales 12A et de pistes rurales connexes en approche HIMO _x000a_Travaux complémentaire de remise en état de la RNT 12A, Suite et finalisation de bitumage du tronçon 2 du lot 1 entre PK 59+100 (radier N°04) et PK 63+748 (bac Iaboakoho, appontement côté sud)"/>
        <s v="Soutien aux populations rurales par l'aménagement de la Route nationale temporaire 12A (RNT12A) et la Route nationale secondaire 5 (RNS5) et des pistes rurales connexes en approche HIMO (Haute intensité de main d'oeuvre)_x000a_Travaux de remise en état de la route RNT 12A entre le bac Ebakiky (PK 48+114) et le bac Manambato (PK 78+272) - LOT 1"/>
        <s v="Soutien aux populations rurales par l'aménagement de la Route nationale temporaire 12A (RNT12A) et la Route nationale secondaire 5 (RNS5) et des pistes rurales connexes en approche HIMO (Haute intensité de main d'oeuvre)_x000a_Travaux de remise en état de la route RNTI2A entre le bac Esama (PK94) et le bac Befasy (PK 145), selon une approche favorisant une forte mobilisation de la main d'oeuvre - Lot n°3"/>
        <s v="Soutien aux populations rurales par l'aménagement de la Route nationale temporaire 12A (RNT12A) et la Route nationale secondaire 5 (RNS5) et des pistes rurales connexes en approche HIMO (Haute intensité de main d'oeuvre)_x000a_Travaux de remise en état de la route RNT12A entre le bac Befasy (PK 145) et le bac Masianaka basse (PK 202), selon une approche favorisant une forte mobilisation de la main d'oeuvre -Lot n°4"/>
        <s v="Soutien aux populations rurales par l'aménagement de la Route nationale temporaire 12A (RNT12A) et la Route nationale secondaire 5 (RNS5) et des pistes rurales connexes en approche HIMO (Haute intensité de main d'oeuvre)_x000a_Travaux de remise en état de la route RNT12A entre le bac Masianaka basse (PK 202) et Vangaindrano (PK 232), selon une approche favorisant une forte mobilisation de la main d'oeuvre -Lot n°5"/>
        <s v="Travaux de réhabilitation de la route Ivato-Tsarasaotra"/>
        <s v="Travaux de réparation des dégâts climatiques, avec mobilisation du Titulaire à la demande, sur tout le territoire Malgache, deuxième tranche"/>
        <s v="Travaux de réhabilitation de voiries urbaines dans la Commune Urbaine D’Antananarivo, _x000a_- Lot 04 : Travaux d’urgence de la RN1 entre le PK2+500 et le PK7+900 (Rond-pointsss Anosy - Sortie Pont Ampitatafika), la route d’Itaosy du Pont d’Ampasika à la Cité des Assureurs et la Bretelle d’Avarabohitra"/>
        <s v="Travaux de réhabilitation de voiries urbaines dans la Commune Urbaine D’Antananarivo, _x000a_- Lot 03 : Travaux d’urgence de la RN7 entre le PK0+000 et le PK11+000 (Soarano - Mandriamena)"/>
        <s v="Travaux de réhabilitation de voiries urbaines dans la Commune Urbaine D’Antananarivo, _x000a_- Lot 01: Travaux d’urgence de la RN2 entre le PK0+000 et le PK6+000 (Gare Soarano - Mahazo) et de la RN3 entre le PK1+500 et le PK10+500 (Andravoahangy Ambony - Sabotsy Namehana)"/>
        <s v="Travaux de réhabilitation de voiries urbaines dans la Commune Urbaine D’Antananarivo, _x000a_- Lot 02 : Travaux d’urgence de la RN4 entre le PK0+000 et le PK9+200 (Soarano - Imerina Afovoany)"/>
        <s v="Travaux d'urgence sur la RN 6 entre les PK 461+200 entre (Ambanja) et PK 502+400 (Antanamazava)"/>
        <s v="Travaux d’urgence sur la RNS 13 relatifs à l’aménagement d’une déviation définitive suite à l’effondrement du pont sur la rivière de Manambaro au PK 471+400 avec la mise en place d'un pont Mabey de 27 mètres"/>
        <s v="Travaux d'urgence sur la RN6 aux PK 499+200 et PK 581+800 "/>
        <s v="Travaux d'urgence pour la réparation de la digue de la rivière de la Mananjeba au niveau du PK 581 de  la RN6"/>
        <s v="Réactualisation des études d’APD, Gestion, Contrôle et Surveillance des travaux de réhabilitation de la route nationale secondaire N°43 « Faratsiho – Sambaina ; Ambohibary–Ampetsapetsa (PK127 de la RNP7) et Analavory- Soavinandriana"/>
        <s v="Travaux de réhabilitation de la route nationale secondaire N°43 « Faratsiho – Sambaina ; Ambohibary–Ampetsapetsa »"/>
        <s v="Gestion, contrôle et surveillance des Travaux d'urgence sur la RN6 aux PK 499+200 et PK 581+800 "/>
        <s v="TRAVAUX DE BITUMAGE DE LA ROUTE NATIONALE 44 RELIANT _x000a_MAROVOAY AMBOASARY (PK 20 A PK 60) ET SON AVENANT"/>
        <s v="Gestion, contrôle et surveillance des travaux d’aménagement et de bitumage de la RN 44  (PK20+000 – PK 60+000)"/>
        <s v="Gestion, contrôle et surveillance des travaux de remise en état des Routes Nationales RNT12A (tranche 2, entre Taolagnaro et Vangaindrano) et RNS5 (entre Mananara Nord et Maroantsetra) et des pistes rurales connexes "/>
        <s v="PONT MANGOKY : Actualisations des études, contrôle et surveillance des travaux de construction du pont de  Mangoky au PK 199+700 sur la RN 9 et ses voies d’accès"/>
        <s v="Projet de travaux de réhabilitation de la route des oeufs reliant les Communes Rurales de Mahitsy, d'Ampanotokana et de Mahazaza, dans le District d'Ambohidratrimo"/>
        <s v="Assistance à l'analyse des offres et à la contractualisation, Gestion contrôle et surveillance des travaux, Assistance aux récéptions provisoire et définitive des travaux de construction de la prolongation de la Rocade au Nord Est d'Antananarivo"/>
        <s v="Assistance technique (AT) pour appuyer l’Autorité Routière"/>
        <s v="Assistance à Maitrise d'Ouvrage (AMO) pour le Projet de construction de la prolongation de la Rocade Urbaine à l'Est et au Nord Est d'Antananarivo"/>
        <s v="Audit comptable et administratif des activités de l'ARM en vue de la réalisation du projet Rocade sur financement de l'AFD, de la BEI, de l'UE, de l'Etat Malagasy - Exercices 2018-2019-2020-2021"/>
        <s v="Travaux de Construction de la route Ivato - Village Artisanal et la route reliant Boulevard de l'Europe - Village de la Francophonie"/>
        <s v="TRAVAUX DE REHABILITATION AVEC BITUMAGE DE LA RN5A RELIANT AMBILOBE-VOHEMAR"/>
        <s v="Contrôle et surveillance : TRAVAUX D’AMENAGEMENT ET DE BITUMAGE DE LA RN44 ENTRE AMBOASARY ET VOHIDIALA DU PK 60+000 AU PK 133+001"/>
        <s v="Mise en œuvre d’un plan de communication institutionnel pour la phase de construction et d'inauguration des travaux de construction de la prolongation de la Rocade au Nord Est d'Antananarivo"/>
        <s v="Travaux d'aménagement et de bitumage de la route nationale n°9 - Lot 2 entre Bevoay et Manja (PK194+730 – PK 274+844)"/>
        <s v="Contrôle et surveillance des travaux d'aménagement et de bitumage de la RN9 entre Analamisampy et Bevoay (PK 107+400 - PK 192+780) et entre Bevoay et Manja (PK 194+730 - PK 274+844)"/>
        <s v="Gestion, contrôle et surveillance des travaux d’aménagement de la RN 9 de la section urbaine de Toliara (PK 0+000 – PK 1+400), construction du pont RANOZAZA et de ses voies d’accès au PK 71+271, ainsi que l’aménagement de la plateforme d’Ankililoaka"/>
        <s v="PROJET D'AMENAGEMENT ET D'ASPHALTAGE DE LA ROUTE NATIONALE SECONDAIRE N°5 : SOANIERANA IVONGO - MANANARA NORD, SERVICE DE CONSULTANT :  « Actualisation des Etudes d'Avant-Projet Détaillées et environnementales de la totalité du projet de la RN5 &quot; SOANIERANA IVONGO - MANANARA&quot;, Elaboration des Dossiers d'Appel d'Offres des travaux de tout le linéaire de la RNS 5 scindés en deux tronçons: Tronçon 1: Soanierana Ivongo – Vahibe et Tronçon 2: Vahibe – Mananara, Assistance à l'Administration pour l'analyse et l'évaluation des offres des travaux  du Tronçon 1 : Soanierana Ivongo – Vahibe, Contrôle et surveillance des travaux  du Tronçon 1: Soanierana Ivongo – Vahibe »"/>
        <s v="Assistance technique (AT) pour appuyer l’Autorité Routière  sur le projet Modernisation  financés par la Banque Européenne d’Investissement"/>
        <s v="Effectuer des Travaux de réhabilitation de la RNS 30B"/>
        <s v="TRAVAUX DE BITUMAGE DE LA ROUTE NATIONALE _x000a_44 RELIANT AMBOASARY VOHIDIALA (PK 60  AU PK 133)"/>
        <s v="Actualisation des 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 PHASE I"/>
        <s v="Travaux d'aménagement et de bitumage de la route nationale n°9 - Lot 1 entre Analamisampy et Bevoay (PK107+400 - PK192+780)"/>
        <s v="Travaux d’aménagement de la section urbaine de Toliara (PK 0+000 au PK 1+400), et de la plateforme d’Ankililoaka sur la RN 9, ainsi que les travaux de reconstruction du pont RANOZAZA sur la RN 9 au PK 71+271 et ses voies d’accès"/>
        <s v="Travaux de Construction de la voie rapide reliant le Port de Toamasina et la RN 2"/>
        <s v="Travaux de réhabilitation de la RN 6 entre Ambilobé (Pk 568+720) et Antsiranana (Pk 700+080)"/>
        <s v="Travaux de réhabilitation de la RN 6 entre Ambanja (Pk 467+000) et Ambilobé (Pk 568+720)"/>
        <s v="Projet d’amélioration des deux ponts sur la RN2_x000a_- Mangoro au PK 94+200_x000a_- Antsapazana au PK 105+460_x000a_"/>
        <s v="Audit des comptes du projet de 2016 à 2021"/>
        <s v="Mise en œuvre des mesures environnementales dans le cadre du projet de réhabilitation de la RN9 dans la VU de Toliara, pour la construction du pont de Ranozaza et ses voies d'accès et pour la construction de la plateforme d'Ankililoaka"/>
        <s v="Contrôle et surveillance : Travaux de bitumage de 35 km de la RN12A  entre Somisika et  Masihanaka  et Travaux de construction du pont de Manambondro"/>
        <s v=" Etudes, Assistance au Client pour l'analyse des offres des travaux, Gestion, Contrôle et Surveillance des travaux de construction d’un fly-over entre le croisement de la RN1 et la RN58A à Anosizato "/>
        <s v="Mise en œuvre des mesures environnementales dans le cadre des travaux de réhabilitation de la Digue de Kiembe"/>
        <s v="Etudes techniques de la digue de KIEMBE , Gestion de contrôle et surveillance des travaux de réhabilitation de la digue de Kiembe"/>
        <s v="Réhabilitation de la RN 13 entre Ambovombe et Taolagnaro: Gestion de Contrôle et Surveillance"/>
        <s v="Mise en œuvre des mesures environnementales dans le cadre du projet de réhabilitation de la RN13 entre Ambovombe et Taolagnaro"/>
        <s v="Mise en œuvre des mesures environnementales dans le cadre du projet de réhabilitation de la RN6 entre Ambanja et Antsiranana"/>
        <s v="Travaux de construction du pont de Mangoky et de ses voies d'accès"/>
        <s v="Travaux de bitumage de 35 km de la RN12A  entre Somisika et  Masianaka "/>
        <s v="Travaux de construction du pont de Manambondro"/>
        <s v="Travaux connexes liés aux Travaux de réhabilitation de la route nationale secondaire N°43 « Faratsiho – Sambaina ; Ambohibary–Ampetsapetsa »_x000a_LOT1 :  Travaux de réhabilitation de la piste entre Vinaninony et Ambatondradama_x000a__x000a_LOT2: Travaux de réhabilitation des infrastructures routières à Ambohibary  _x000a__x000a_LOT3: Travaux de réhabilitation des infrastructures routières à Faratsiho  "/>
        <s v="Travaux d'Aménagement et Asphaltage de la Route Nationale Secondaire N°5 -(RNS5) entre Soanierana Ivongo et Mananara Nord ; Tronçon I: Soanierana Ivongo - Vahibe"/>
        <s v="Réhabilitation de la RN 13 entre Ambovombe et Taolagnaro: Travaux"/>
        <s v="Travaux d'aménagement et de bitumage de Lot 1 : RNT12A entre Fort-dauphin et Ebakiky (PK 0+000 - PK 44+850) ainsi que les travaux de construction du pont d’Ebakiky au PK 44+850 "/>
        <s v="Travaux d'aménagement et de bitumage de Lot 2 : RNT12A entre Masianaka et Vangaindrano (PK 203+800- PK 243+000) ainsi que les travaux de construction du pont de Masianaka au PK 203+800"/>
        <s v="Travaux d'Entretien Améliorant Ouvrage Sur la RNS 10 au PK 270+600, Lot N° 01-AD"/>
        <s v="Travaux d'entretien de la route d'Ihosy"/>
        <s v="Travaux de traitement des points critiques sur la RNT31 entre les Pk 80+000 (Ambatosia) et Pk 100+000 (Bealanana)"/>
        <s v="Travaux de réparation, blindage et renforcement d'un pont Bailey de Bealanana I au PK 0+600, d'un pont en BA Anaborano au PK 3+450 de la route vers l'aérodrome de Bealanana, ainsi qu'un pont dalle en BA d'Andranotakatra au PK 5+890 au Fokontany d'Andranotakatra Ambony, Commune Rurale d'Ambatosia,"/>
        <s v="Travaux d'Entretien de Routine de route sur la RNS 34 du PK 0+000 au PK 165+200 (Lot n°01)"/>
        <s v="Travaux d'Entretien Améliorant et Spécialisé à Commande sur la RNS 34 du PK 0+000 au PK 165+200 (Lot n° 02)"/>
        <s v="Travaux de réhabilitation de l’ouvrage de traversée au PK 11+100 et traitement de la chaussée entre le PK 33+000  et PK 43+000  de la RNS 34"/>
        <s v="Travaux d'Entretien Améliorant Ouvrage Sur la RNS 10 au PK 298+000, Lot N° 02-AD"/>
        <s v="Travaux d'Entretien Améliorant Terrassement Sur la RNS 10 entre les PK 264+000 (Tranoroa) et PK 374+000 (Tsihombe), Lot N°03-AD"/>
        <s v="Travaux d'Entretien Améliorant Terrassement Sur la RNS 10 entre les PK 374+000 (Tsihombe) et PK 434+000 (Ambovombe), Lot N°04-AD"/>
        <s v="Travaux d'entretien courant de la RNS 1 du PK 16+000 au PK 53+000 et de la RNT 56 du PK 0+000 au PK 1+183 _x000a_   (TER - TEA )      "/>
        <s v=" Travaux d'entretien courant de la RNS 1 du PK 53+000 au PK 87+000_x000a_   (TER - TEA )      "/>
        <s v=" Travaux d'entretien courant de la RNS 1 du PK 87+000 au PK 115+334_x000a_   (TER - TEA )      "/>
        <s v=" Travaux d'entretien courant de la RNS 1 du PK 16+000 au PK 115+334_x000a_   ( TEA : Marquage de chaussée avec peinture routière)      "/>
        <s v=" Travaux d'entretien courant de la RNS 1Bis en terre du PK 0+000 au PK 24+000_x000a_   (TER - TEA - TES)      "/>
        <s v=" Travaux d'entretien courant de la RNS 1 en terre du PK 115+334 au PK 150+000_x000a_   (TER - TEA)      "/>
        <s v="Travaux d'entretien courant à commande de la RNS 1 du PK 16+000 au PK 115+334 (TER - TESPAT : Enlèvement d'éboulements; PATB)"/>
        <s v="TRAVAUX D'ENTRETIEN COURANT DE LA ROUTE RELIANT LA COMMUNE RURALE MANANDRIANA ET LA COMMUNE RURALE VILIHAZO ,L=14 km"/>
        <s v="Travaux d'Entretien courant de la route reliant la commune rurale d'Ankadikely Ilafy et la commune rurale Fieferana (L=6,2 km)"/>
        <s v="Travaux d'Entretien de Routes à Anjozorobe"/>
        <s v="TRAVAUX D'ENTRETIEN DE LA ROUTE DE L'HOPITAL ITAOSY"/>
        <s v="LOT 3: TRAVAUX D'ENTRETIEN DE LA ROUTE RIP8 RELIANT AMPITATAFIKA (PK 7+800 DE LA RNS1) VERS  ALATSINAINY AMBAZAHA DANS LA COMMUNE RURALE D'AMPITATAFIKA, REGION ANALAMANGA, L=5,5 KM"/>
        <s v="LOT 2: TRAVAUX D'ENTRETIEN DE LA ROUTE RIP8 RELIANT ALATSINAINY AMBAZAHA VERS ANDROHIBE ANTSAHADINTA DANS LA COMMUNE RURALE D'ALATSINAINY AMBAZAHA, REGION ANALAMANGA, L=1,9 KM"/>
        <s v="LOT 1: TRAVAUX D'ENTRETIEN DE LA ROUTE RIP8 RELIANT ANDROHIBE ANTSAHADINTA VERS AMPILANONANA ANTSAHADINTA DANS LA COMMUNE RURALE D'ANDROHIBE ATSAHADINTA, REGION ANALAMANGA, L=3,4 KM"/>
        <s v="TRAVAUX DE PAVAGE DE LA ROUTE RNP2 AMBOHIMANGAKELY- BETSIZARAINA- AMBOHIMALALA"/>
        <s v="TRAVAUX D'ENTRETIEN DE ROUTE RELIANT LA RNS3- AMBOHITROLOMAHITSY"/>
        <s v="Travaux d'entretien améliorant de la RNS 1bis entre PK 0+650 au PK 0+850 _x000a_(Ouvrages, Chaussées, PATB)"/>
        <s v="Travaux d'urgence de renforcement du pont Sakay au PK 23+920 de la RNS1bis"/>
        <s v="Travaux de traitement de points noirs entre Alakamisy et Andolofotsy, dans le District de Miarinarivo (18,00 Km)"/>
        <s v="Travaux d'entretien de routes à Arivonimamo"/>
        <s v="Travaux d'entretien de la route Pont Androrohoro-Digue Masindray-Miadamanjaka"/>
        <s v="TRAVAUX D'URGENCE DE LA ROUTE RELIANT LA COMMUNE RURALE FIEFERANA ET LA RN2 AMBATOLAMPIKELY, L=17,8 km"/>
        <s v="Travaux de traitement de brèche et protection de la chaussée au PK 23+600 de la RNT 33 _x000a_Lot unique : RNT33 au PK 23+600 (TEAO/TEAC)_x000a_"/>
        <s v="Travaux d'Entretien Améliorant de la RNS1bis au PK 341+100 dans la Région Melaky"/>
        <s v="Travaux d'entretien renforcé de la RNP2 entre les PK 250+000 Et PK  352+729"/>
        <s v="Travaux d'entretien de routes à Analalava"/>
        <s v="Travaux d'Entretien Améliorant Terrassement (TEAT) sur la RNS.10 entre les PK 0+000 (Andranovory) et PK 61+000 (Ihotry)"/>
        <s v="Travaux d'entretien du bac reliant Fenerive Est et la Commune Rurale de Vohilengo dans la Région d'Analanjirofo"/>
        <s v="Travaux d'Entretien de Routine de la RNP4 entre les PK 207+000 (BK N°207+000/Anjiajia) et PK 235+000 (Entrée pont après BK N°235)"/>
        <s v="TRAVAUX D'ENTRETIEN DE LA ROUTE D'AMBILOBE"/>
        <s v="Travaux d'entretien de la route d'Ambanja"/>
        <s v="Travaux d'Entretien Améliorant et Spécialisé sur la RNS 27 entre PK.145+000 (Maropaika :  22°42'33.31&quot;S -  46°58'33.73&quot;E) et PK.206+000 (Vondrozo :  22°49'5.96&quot;S - 47°19'40.43&quot;E)_x000a_- Construction d'un dalot 100X100  au PK 168+750"/>
        <s v="Effectuer des Travaux d’Entretien Courant de la RNS 57"/>
        <s v="Travaux d’Entretien Courant des Routes Nationales dans la circonscription de la DRATP de Vakinankaratra repartis en huit (08) lots_x000a_Lot 06 : Travaux d'entretien améliorant au PK 12+100 de la RNS 34 (Ampahatrimaha)_x000a_"/>
        <s v="Travaux d'entretien de routine sur la RNS 27 entre PK.165+000 (Andranokerotra : 22°49'24,37&quot;S - 47°4'44,50&quot;E) et PK.206+000 (Vondrozo : 22°49'5.96&quot;S -  47°19'40.43&quot;E)"/>
        <s v="Travaux  d'Entretien de Routes à Maroantsetra "/>
        <s v="Travaux d'Entretien de Routine de la RNP4 entre les PK 293+000 (Andranobevava) et PK 334+000 (Ravinala)"/>
        <s v="Travaux de Traitement des points noirs sur la route reliant Hopitaly Manarapenitra - Mahasoabe"/>
        <s v="Travaux d'Entretien de Routine de la RNP4 entre les PK 180+000 (Limite Ex-DIRTPI T/M) et PK 207+000 (BK N°207+000/Anjiajia)"/>
        <s v="Travaux de traitement des points noirs sur la piste reliant la CR Andranomiely et CR Manalalondo (10.7km)"/>
        <s v="Travaux de réparation d'urgence de la route reluiant le terrain de football de la poste vers lycée Jacques RABEMANANJARA "/>
        <s v="Travaux d'Entretien de la route reliant la RN 7/PK173+700 à l'Hôpital Marocain d'Ambohimanarivo"/>
        <s v="Travaux d'entretien périodique de  la RP 84 reliant Arivonimamo (PK 45+800 de la RNS 1) - Alakamisikely - Manalalondo (38,00 Km)"/>
        <s v="Travaux d'Entretien de Routine de la RNP4 entre les PK 235+000 (Entrée pont après BK N°235) et PK 261+000 (BK N°261/sortie Antsiafabositra)"/>
        <s v="Travaux de réhabilitations des bâtiments du service régional des Travaux Publics Androy :_x000a_- Réhabilitations des bâtiments du SRTP Ambovombe Androy_x000a_- Réhabilitations des bâtiments du SRTP section Beloha-Androy_x000a_"/>
        <s v="Travaux d'Entretien Courant des Routes Nationales RNS.10 (Tranoroa PK 264+000 - Ambovombe PK 434+000) et RNS.13 (Manakoliva PK 223+000 - Ambovombe PK 381+000), dans la Région Androy"/>
        <s v="Travaux d'Entretien Améliorant et Spécialisé de la RNP4 entre les PK 311+000 (Antsakoamamy) et PK 317+000 (Borne kilométrique N°317)"/>
        <s v="Travaux d'entretien courant des routes nationales dans la région de Betsiboka repartis en douze (12) lots"/>
        <s v="Travaux d'Entretien de Routine de la RNP4 entre les PK 334+000 (Ravinala) et PK 369+000 (Borne kilométrique N°369)"/>
        <s v="Travaux d'Entretien de Routine, Améliorant et Spécialisé de la RNT8c entre les PK 0+000 (Antabilao) et PK 6+000 (Antafia)"/>
        <s v="Travaux d'Entretien d'Entretien Améliorant de la RNT8c entre les PK 6+000 (Antafia) et PK 35+000 (Mahazoma)"/>
        <s v="Travaux de traitement de points noirs sur la piste réliant CR Manalalondo et CR Andranomiely"/>
        <s v="Travaux d'entretien de  la RP 84 réliant Arivonimamo (PK 45+800 de la RNS 1) - Alakamisikely - Manalalondo (38,00 Km)"/>
        <s v="Travaux d'entretien courant de la RNS 1 en terre"/>
        <s v="Travaux d'entretien courant de la RNS 1 en terre du PK 128+000 (Andranomena) au PK 134+000 (Morafeno )      "/>
        <s v="Travaux d'entretien courant de la RNS 1 en terre du PK 134+000 (Morafeno) au PK 138+000 (Antanambao )      "/>
        <s v="FOURNITURE DE PONTS METALLIQUES MODULAIRES TYPE MABEY"/>
        <s v="Travaux d’urgence de mise en place d'un appui intermédiaire du pont Bailey sur la RN7 au pk 322+000 Vohiposa et démontage du pont Bailey sur la déviation"/>
        <s v="1.2. Entretenir les infrastructures routières de développement des pôles de croissances"/>
        <s v="3.1. Réhabiliter les routes RN et RR"/>
        <s v="Travaux d'Aménagement de la route reliant la voie rapide AMBODIFASINA et la RN3 ANTSOFONONDRY"/>
        <s v="Travaux de construction d'un pont Définitif à BETSIZARAINA commune rurale Ambohiborina.Faratsiho"/>
        <s v="Travaux de construction de pavage de la RP85 reliant le fokontany Saromilanja Soanierana Ambony Avaratra et la CU d'Arivonimamo"/>
        <s v="Travaux de réhabilitation des Ruelles dans la ville de Miarinarivo"/>
        <s v="Travaux de réhabilitation de la RP 92 reliant Miarinarivo - Manazary et de la RP 99 reliant Manazary à Amboniazy"/>
        <s v="Travaux de rehabilitation de la voie urbaine dans les grandes villes repartis en sept lts (contrat cadre) Lot 1 : VILLE D'ANTANANARIVO"/>
        <s v="TRAVAUX DE REHABILITATION DE LA VOIE URBAINE DANS LES GRANDES VILLES REPARTIS EN SEPT LOTS (CONTRAT CADRE): LOT 1 :VILLE D'ANTANANARIVO_x000a_Axe: Ankadimbahoaka vers Amapsika: PK 0+500 au PK0+930"/>
        <s v="TRAVAUX DE REHABILITATION DE LA VOIE URBAINE DANS LES GRANDES VILLES REPARTIS EN SEPT LOTS (CONTRAT CADRE): LOT 1 :VILLE D'ANTANANARIVO_x000a_Axe: Ankadimbahoaka vers Amapsika: PK0+930 (station Shell) au PK 3 (Anosizato)"/>
        <s v="Dégradation de chaussée au PK 28+900 de la RNS 1 (Imerintsiatosika)"/>
        <s v="Travaux de réparation des ouvrages sur la RNT14 au PK40+456, au PK41+000, au PK87+200, au PK89+120"/>
        <s v="Travaux de traitement des points noirs au pk 8+000 et pk 9+200 de la RNT8c"/>
        <s v="Travaux d’entretien de routes à Antanifotsy"/>
        <s v="Travaux d'entretien périodique de la route reliant Antanambao - Ambatovinaky dans la Commune rurale d'Antanambao (route des pommes)"/>
        <s v="Travaux d’entretien de la route entre PK 12 et PK 141 sur la RN 7"/>
        <s v="Travaux d’entretien Améliorant et Spécialisé de la RNP 7 entre les PK 66 et 165 (Borne n°66/Antsirabe)_x000a_"/>
        <s v="TRAVAUX DE REHABILITATION DE LA VOIE URBAINE DANS LES GRANDES VILLES REPARTIS EN SEPT LOTS (CONTRAT CADRE): LOT 1 :VILLE D'ANTANANARIVO_x000a_Axe: Ankadimbahoaka vers Ampasika: PK 0 au PK0+500"/>
        <s v="TRAVAUX DE REHABILITATION DE LA VOIE URBAINE DANS LES GRANDES VILLES REPARTIS EN SEPT LOTS (Contrat cadre) : LOT 01: Ville d'Antananarivo _x000a_Axe: PK 1+100 (STATION JOVENA ANDRONDRAKELY ) au Pk 2+900 (Station Shell Rond Point By-pass ) en intevenant sur les chaussées"/>
        <s v="Travaux de réhabilitation de la voie urbaine dans les grandes villes repartis en sept lots (CONTRAT CADRE): LOT 01: VILLE D'ANTANANARIVO"/>
        <s v="TRAVAUX DE REPARATION DE LA ROUTE RNP2 REPARTI EN TROIS LOTS:_x000a_LOT 2: ENTRE PK203+000 ET 250+000; "/>
        <s v="TRAVAUX DE REPARATION DE LA ROUTE RNP2 REPARTI EN TROIS LOTS:_x000a_LOT 1: ENTRE PK6+000 ET 30+000; ENTRE 68+000 ET 115+000"/>
        <s v="TRAVAUX DE REPARATION DE LA DIGUE D'ANDRIAMPAMAKY- AMBOHITRONY, DANS LE DISTRICT DE MANJAKANDRINA, REGION ANALAMANGA"/>
        <s v="TRAVAUX DE REPARATION DE LA ROUTE RELIANT SAMBAINA- ANKADIMANGA DANS LE DISTRICT DE MANJAKANDRINA, REGION ANALAMANGA"/>
        <s v="Travaux de protection de la digue de Bemokotra entre les pk 14+000 et pk 15+000 de la RNT8c"/>
        <s v="- Travaux de Désensablement sur la RNS.13 entre les PK 386+000 et PK 396+000 ;"/>
        <s v="Travaux de réhabilitation de la RNP6 (CONTRAT CADRE )_x000a_ '- Travaux d'urgence de réparation de la RNP 6 reparties en deux lots ( contrat cadre lot N°1: entre PK0 Ambondromamy et PK 279 Antsohihy)"/>
        <s v="Travaux de réhabilitation de la voirie urbaine dans les grandes villes (Lot n°07: Ville d'Antsirabe)"/>
        <s v=" Travaux de pavage de l'Avenue Marechai Foch-Gendarmerie Andranomadio-Hôtel Thermes-Rosas dans la Ville d'Antsirabe_x000a_"/>
        <s v="Travaux de réhabilitation des points critiques de la piste reliant les Communes Analavory - Anosibe Ifanja et Sarobaratra"/>
        <s v="Travaux de réhabilitation des routes dans la ville de Soavinandriana _x000a_(Pavage, Points à temps)"/>
        <s v="Travaux d'entretien de routes Commune Antanifotsy"/>
        <s v="Travaux de réhabilitation de la route Vohilava Mananjary"/>
        <s v="Travaux de réhabilitation répartis en deux (02) lots: lot2: Travaux de réhabilitation de la piste reliant le Port d'Ambiky et la ville de Beroroha"/>
        <s v="Travaux d'entretien de route à Manankara Ville"/>
        <s v="Travaux d'urgence de réparation de la RNS 12 entre le PK 0+000 et PK 280+000 répartis en 2 lots :_x000a_  lot 2 : entre PK 206+000 au PK 280+000"/>
        <s v="Travaux d'entretien courant de la route reliant Anosizato vers Andranomena de longueur 11.100 Km"/>
        <s v="Travaux de réhabilitation de la route d'Ambohimitombo, Ambositra_x000a_Lot 05 : Travaux d'entretien des routes FKT Ambohimanjaka vers CR Ambohimitombo I"/>
        <s v="Travaux de réhabilitation de la route reliant Station TOTAL au Croisement CROC FARM Ivato"/>
        <s v="Travaux de réparation de la route RNS 5 entre Foulpointe et Fenerive Est"/>
        <s v="Travaux de traitement des points noirs de la route entre Ambatolampy et Tsinjoarivo repartis en Trois lots "/>
        <s v="Travaux d'urgence de réparation de la RNS 12 entre le PK 0+000 et PK 280+000 répartis en 2 lots :_x000a_  lot 1 : entre PK 0+000 et PK 156+000"/>
        <s v="Travaux de réparation de la route d'Ambatomaro reliant RN 2 - Ambolokandrina"/>
        <s v="Travaux d'Urgence de pavage de la route d'Ambodivona Antananarivo"/>
        <s v="Travaux d'urgence de réparation de la RNP4 entre PK0 et PK 570+330 Mahajanga répartis en 3 lots : _x000a_- Lot 3 entre PK 460 et PK 570+330 ET SON AVENANT N°01"/>
        <s v="Travaux de réhabilitation de Routes RN 12 Vohipeno - Farafangana"/>
        <s v="Travaux d'urgence de Construction de pont en BA sur la Rivière Atrobo, au pk 25 de la RIP 39 entre Talata - Angavo et Mangasoavina, District Ankazobe"/>
        <s v="Travaux de traitement des points noirs de la route entre Ambatolampy et Tsinjoarivo repartis en trois (03) lots: -Lot1: Travaux de traitement des points noirs de la route entre PK0 (Ambatolampy) et PK12 (CR Ambatondrakalavao) "/>
        <s v="Contrôle et Surveillance des Travaux de bitumage de la RNS 5A entre AMBILOBE et VOHEMAR"/>
        <s v="TRAVAUX DE TRAITEMENT DES POINTS NOIRS SUR LA ROUTE RNT23A ENTRE MORAMANGA ET ANOSIBE AN’ALA (A DELAI REDUIT)"/>
        <s v="Travaux d'entretien de la route provinciale RP 1203-F reliant les communes rurales de Vohitrindry et Ifanirea "/>
        <s v="Travaux de réhabilitation des rues dans la ville d'Antsiranana : Rondpoint Galana - Lycée Mixte, Carrefour RN 6 Mitabe - La Batterie Rue Justin Bezara, Rue Monseigneur Courbet - Villa Titanic ;"/>
        <s v="LOT 1 : Travaux à Himo pour l'aménagement de la piste rurale de Tsianisiha - Andoharano sur la  RN9 du PK 0+000 au PK 4+800"/>
        <s v="2.1. Inciter les PTFs à financier d’avantage le fonctionnement des projets"/>
        <s v="Travaux de réhabilitation répartis en deux (02) lots: lot1: Travaux de réhabilitation du port Ambiky (Commune rurale de Beroroha)"/>
        <s v="Actualisation et mise en œuvre des Plans de Réinstallation Involontaire (PRI) et actualisation de l'Etude d'Impact Environnementale et Sociale (EIES) sur la RN9 et la RNT12A dans le cadre PACFC"/>
        <s v="Travaux de réhabilitation de la Route Boulevard RATSIMILAHO dans la Commune Urbaine de Toamasina"/>
        <s v="Indemnisation des PAPs  sur la RN43 entre  Faratsiho  et Sambaina, et entre  Ambohibary et Ampetsapetsa / Part Etat Malagasy sur travaux"/>
        <s v="Travaux de réhabilitation de la Route Nationale RN2 (CONTRAT CADRE) Entre  PK 304+000 et PK 352+729"/>
        <s v="LOT 2: Travaux à Himo pour l'aménagement de la piste rurale de Tsianisiha - Andoharano sur la RN9 du PK 4+800 au PK 8+800"/>
        <s v="Travaux d'urgence de remise en état de la RNT 33B reliant la RNP 4 Andranofasika et Ambatoboeny (Relance)"/>
        <s v="TRAVAUX DE REHABILITATION DE LA ROUTE NATIONALE RN4 (CONTRAT CADRE) entre PK 10+000 au PK 20+000 et PK 180+000 au PK 403+000"/>
        <s v="Travaux de réhabilitation de la RNP6 (CONTRAT CADRE )_x000a_ '- Travaux d'urgence de réparation de la RNP 6 reparties en deux lots ( contrat cadre ) lot N°1: entre PK0 Ambondromamy et PK 279 Antsohihy ( entre PK 134 Tsarahasina et PK 279 entrée Antsohihy)"/>
        <s v="Travaux d'urgence de remise en état de la route nationale RNT33B reliant la RNP4 Andranofasika et Ambatoboeny"/>
        <s v="Reprise de l’organisation de la libération de l’emprise de la RN 9 et mise en œuvre du programme de réinstallation involontaire, dans la voirie urbaine de Toliara, au pont RANOZAZA, à la plateforme d’ANKILILOAKA"/>
        <s v="Travaux de reconstruction d'un pont sur la RNT 31 au PK 192+300 Manapatra CR Ankazotokana, District de Bealanana"/>
        <s v="TRAVAUX DE TRAITEMENT DES POINTS NOIRS SUR LA ROUTE RNT23A ENTRE MORAMANGE ET ANOSIBE AN'ALA (A DELAI REDUIT)"/>
        <s v="Travaux de traitement des points noirs de la route entre Ambatolampy et Tsinjoarivo repartis en trois (03) lots: Lot2: Travaux de traitement des points noirs de la route entre PK12 (CR Ambatondrakalavao) et PK25 (CR Antsapandrano)"/>
        <s v="LOT 3 : Travaux à Himo pour l'aménagement de la piste rurale de Tsianisiha - Andoharano sur la RN9 du PK 8+800 au PK 12+800"/>
        <s v="Travaux de reconstruction d'un pont sur la RNT 31 au PK 212+500 Ambodiadabo CR Ambodiadabo, District de Bealanana"/>
        <s v="Travaux d'entretien  et de réhabilitation de route dans la ville de Soavinandriana"/>
        <s v="Radier, reprofilage et pavage"/>
        <s v="Travaux de réhabilitation de la Route Nationale RN2 (CONTRAT CADRE) Entre  les PK PK 140 au PK 250 et PK 269 au PK 304 "/>
        <s v="TRAVAUX DE REHABILITATION DE ROUTE RELIANT ANTSAPANANAN-MAHANORO"/>
        <s v="Travaux de traitement des points noirs de la route entre Ambatolampy et Tsinjoarivo repartis en trois (03) lots: Lot3: Travaux de traitement des points noirs de la route entre PK25 (CR Antsapandrano) et PK45 (Tsinjoarivo)"/>
        <s v="Travaux de réhabilitation de la RN 32 reliant Ankazobetsihay à Bealanana du pk 0+000 au PK 100"/>
        <s v="Travaux de réparation d'Urgence de la RN 2 vers Stadium Barikadimy Toamasina"/>
        <s v="Etudes et contrôle et surveillance des travaux a haute intensité de main d’œuvre pour l’aménagement de la piste rurale de Tsianisiha-Andoharano et du collège d’enseignement général de Mangily"/>
        <s v="Indemnisation des PAPs d'Ankililaoka et de Tsianisiha"/>
        <s v="Mise en œuvre des mesures environnementales dans le cadre des travaux de réhabilitation de la RN43 entre  Faratsiho  et Sambaina, et entre  Ambohibary et Ampetsapetsa "/>
        <s v="Libération de l'Emprise sur la RN43 entre  Faratsiho  et Sambaina, et entre  Ambohibary et Ampetsapetsa "/>
        <s v="Organisation libération et paiement emprises - Expropriation dans le cadre des Travaux de réhabilitation et de prolongement de la digue de Kiembe"/>
        <s v="Libération de l'Emprise dans le cadre des travaux de réhabilitation de la Digue de Kiembe"/>
        <s v="Mise en œuvre des mesures environnementales dans le cadre du projet d'asphaltage  de la RN5 entre Soanierana Ivongo et Vahibe"/>
        <s v="Libération de l'Emprise sur la RN5 entre Soanierana Ivongo et Vahibe"/>
        <s v="Indemnisation des PAPs entre Soanierana Ivongo Et Vahibe (incluant prise en charge de la libération d'emprise)"/>
        <s v="Libération de l'Emprise sur la RN13 entre Ambovombe et Taolagnaro"/>
        <s v="Indemnisation RN 13 entre Ambovombe et Taolagnaro"/>
        <s v="Libération de l'Emprise sur la RN6 entre Ambanja et Antsiranana"/>
        <s v="Indemnisation des PAPs  sur la RN6 entre Ambanja et Antsiranana"/>
        <s v="Liberation d&quot;emprise  : Mise en œuvre de la libération et indemnisation"/>
        <s v="Élaboration d'une étude d'impact environnemental et social des Travauxaménagement de la RNT18 (Vangaindrano - Midongy - Befotaka), 130km en vue de l'obtention du permis environnemental"/>
        <s v="Élaboration d'une Étude d'impact environnemental et social des Travaux de réhabilitation de la de la RN23 (Mahanoro - Marolambo), pour 132km en vue de l'obtention du permis environnemental"/>
        <s v="Élaboration d'une étude d'impact environnemental et social des Travaux d'aménagement de la route RN31 reliant la RN6 à Bealanana pour 100km en vue de l'obtention d'un permis environnemental"/>
        <s v="Élaboration d'une étude d'impact environnemental et social des Travaux aménagement de la RNT11  (Croisement RN25 - Nosy varika-Mahanoro), pour 101km en vue de l'obtention de permis environnemental"/>
        <s v="Élaboration d'une étude d'impact environnemental et social du projet de Reconstruction des 13 ouvrages d'art"/>
        <s v="Élaboration d'une étude d'impact environnemental et social du projet de Reconstructions de 30 ouvrages d'art en vue de l'obtention d'un permis environnemental"/>
        <s v="Élaboration d'une Étude d'impact environnementale et sociale du Projet de construction de Flyover Andohatapenaka Maki en vue de l'obtention du permis environnemental"/>
        <s v="Travaux pour l'aménagement de la piste rurale de Tsianisiha - Andoharano sur la RN9 du PK 0+000 au PK 12+800"/>
        <s v="Travaux d'entretien  de routes communales reliant Vohimarina et Ambatoasana"/>
        <s v="Travaux de pavage de la RIP 85 reliant Ambatofolaka et Commune Rurale de Mandiavato d'une longueur de 1,169 Km"/>
        <s v="Travaux de pavage de la RIP 83 reliant les Communes d'Imeritsiatosika et Morarano Antongona d'une longueur de 2,500 Km"/>
        <s v="Travaux de pavage de la route reliant les Communes d'Ampary et Ankaranana d'une longueur de 1,513 Km"/>
        <s v="Travaux d'urgence de réparation de_x000a_ l'ouvrage sur la RNS 43 au PK 41+800"/>
        <s v="Travaux d'urgence de réparation d'ouvrage et traitement des breches sur la RNS 1 au PK 91+950"/>
        <s v="Travaux d'urgence pour la remise en etat de la route coupée sur la RNS 5 au PK 158+450"/>
        <s v="Travaux d'urgence de securisation des appuis du pont d'Ampasika"/>
        <s v="Travaux d’urgence de réparation de l’ouvrage sur la RNS 43 au PK 41+800"/>
        <s v="Travaux d’urgence de réparation de l’ouvrage sur la RNS 1 au PK 91+950"/>
        <s v="Travaux d'urgence de securisation des appuis du pont d'Anosizato"/>
        <s v="Travaux d'enlèvement d'éboulement meuble entre les PK 316+000 et PK 403+000 de la RNP 4"/>
      </sharedItems>
    </cacheField>
    <cacheField name="Coût" numFmtId="3">
      <sharedItems containsBlank="1" containsMixedTypes="1" containsNumber="1" minValue="0" maxValue="605365379136"/>
    </cacheField>
    <cacheField name="Date_PPM" numFmtId="14">
      <sharedItems containsDate="1" containsBlank="1" containsMixedTypes="1" minDate="2019-08-28T00:00:00" maxDate="2021-07-17T00:00:00"/>
    </cacheField>
    <cacheField name="Date TEF" numFmtId="0">
      <sharedItems containsBlank="1"/>
    </cacheField>
    <cacheField name="Montant engagé" numFmtId="0">
      <sharedItems containsBlank="1" containsMixedTypes="1" containsNumber="1" minValue="0" maxValue="49005041001.185287"/>
    </cacheField>
    <cacheField name="Date_OS" numFmtId="14">
      <sharedItems containsDate="1" containsBlank="1" containsMixedTypes="1" minDate="2014-11-17T00:00:00" maxDate="2021-11-12T00:00:00"/>
    </cacheField>
    <cacheField name="Délai_d exécution (jours)" numFmtId="0">
      <sharedItems containsBlank="1" containsMixedTypes="1" containsNumber="1" minValue="0" maxValue="1913.1000000000001"/>
    </cacheField>
    <cacheField name="Titulaire" numFmtId="0">
      <sharedItems containsBlank="1" containsMixedTypes="1" containsNumber="1" containsInteger="1" minValue="0" maxValue="0"/>
    </cacheField>
    <cacheField name="Temporel" numFmtId="0">
      <sharedItems containsBlank="1" containsMixedTypes="1" containsNumber="1" minValue="-2120.8095238095239" maxValue="3.9560439560439602"/>
    </cacheField>
    <cacheField name="Physique" numFmtId="10">
      <sharedItems containsBlank="1" containsMixedTypes="1" containsNumber="1" minValue="0" maxValue="1" count="60">
        <n v="0"/>
        <n v="1"/>
        <n v="0.99819999999999998"/>
        <n v="0.99"/>
        <n v="0.95"/>
        <n v="0.94159999999999999"/>
        <n v="0.94"/>
        <n v="0.91"/>
        <n v="0.9"/>
        <n v="0.87"/>
        <n v="0.8"/>
        <n v="0.75"/>
        <n v="0.54"/>
        <n v="0.52"/>
        <n v="0.5"/>
        <n v="0.4244"/>
        <n v="0.4"/>
        <n v="0.33"/>
        <n v="0.32"/>
        <n v="0.3"/>
        <n v="0.28000000000000003"/>
        <n v="0.25119999999999998"/>
        <n v="0.15"/>
        <n v="0.13200000000000001"/>
        <n v="0.129"/>
        <n v="0.1139"/>
        <n v="0.06"/>
        <n v="0.05"/>
        <n v="2.9999999999999997E-4"/>
        <s v="N/A"/>
        <n v="0.97"/>
        <n v="0.93"/>
        <n v="0.79"/>
        <n v="0.72"/>
        <n v="0.68"/>
        <n v="0.6"/>
        <n v="0.56000000000000005"/>
        <n v="0.49509999999999998"/>
        <n v="0.38"/>
        <n v="0.35"/>
        <n v="0.27"/>
        <n v="0.25"/>
        <n v="0.2"/>
        <n v="0.1318"/>
        <n v="0.1"/>
        <m/>
        <n v="0.98"/>
        <n v="0.86"/>
        <n v="0.85670000000000002"/>
        <n v="0.85"/>
        <n v="0.77"/>
        <n v="0.73"/>
        <n v="0.7"/>
        <n v="0.67"/>
        <n v="0.65"/>
        <n v="0.49"/>
        <n v="0.46"/>
        <n v="0.39"/>
        <n v="0.22"/>
        <n v="0.08"/>
      </sharedItems>
    </cacheField>
    <cacheField name="Financière" numFmtId="0">
      <sharedItems containsBlank="1" containsMixedTypes="1" containsNumber="1" minValue="0" maxValue="20"/>
    </cacheField>
    <cacheField name="S-1" numFmtId="10">
      <sharedItems containsString="0" containsBlank="1" containsNumber="1" minValue="0" maxValue="1"/>
    </cacheField>
    <cacheField name="S" numFmtId="10">
      <sharedItems containsString="0" containsBlank="1" containsNumber="1" minValue="0" maxValue="1"/>
    </cacheField>
    <cacheField name="Evolution _x000a_S-1/S" numFmtId="10">
      <sharedItems containsSemiMixedTypes="0" containsString="0" containsNumber="1" minValue="-9.9999999999999978E-2" maxValue="0.8"/>
    </cacheField>
    <cacheField name="Général" numFmtId="10">
      <sharedItems containsString="0" containsBlank="1" containsNumber="1" minValue="0" maxValue="1"/>
    </cacheField>
    <cacheField name="Observations" numFmtId="0">
      <sharedItems containsBlank="1" longText="1"/>
    </cacheField>
    <cacheField name="Quantités réalisées" numFmtId="0">
      <sharedItems containsSemiMixedTypes="0" containsString="0" containsNumber="1" minValue="0" maxValue="39858.300000000003" count="145">
        <n v="0"/>
        <n v="1"/>
        <n v="6"/>
        <n v="12"/>
        <n v="100"/>
        <n v="8.25"/>
        <n v="7"/>
        <n v="19.428000000000001"/>
        <n v="60"/>
        <n v="61"/>
        <n v="4.6479999999999997"/>
        <n v="30.158000000000001"/>
        <n v="51"/>
        <n v="57"/>
        <n v="30"/>
        <n v="10"/>
        <n v="5.4"/>
        <n v="11"/>
        <n v="15.5"/>
        <n v="9.1999999999999993"/>
        <n v="41.2"/>
        <n v="0.29699999999999999"/>
        <n v="46.915399999999998"/>
        <n v="50.49"/>
        <n v="95"/>
        <n v="37.664000000000001"/>
        <n v="37.599999999999994"/>
        <n v="7.28"/>
        <n v="39858.300000000003"/>
        <n v="17.1783"/>
        <n v="8.6999999999999993"/>
        <n v="3.2"/>
        <n v="1.6"/>
        <n v="2.25"/>
        <n v="12.75"/>
        <n v="81.917999999999992"/>
        <n v="37.96"/>
        <n v="33.951999999999998"/>
        <n v="12.4"/>
        <n v="2.64"/>
        <n v="2.2400000000000002"/>
        <n v="1.2"/>
        <n v="5.8464"/>
        <n v="18.337599999999998"/>
        <n v="3.9"/>
        <n v="11.22"/>
        <n v="0.33024000000000003"/>
        <n v="0.29158400000000001"/>
        <n v="0.60000000000000009"/>
        <n v="5.0860000000000021"/>
        <n v="3.9599999999999996E-2"/>
        <n v="50"/>
        <n v="0.52500000000000002"/>
        <n v="120"/>
        <n v="3"/>
        <n v="1.948"/>
        <n v="2.556"/>
        <n v="37"/>
        <n v="34"/>
        <n v="28"/>
        <n v="99"/>
        <n v="24"/>
        <n v="35"/>
        <n v="14"/>
        <n v="6.2"/>
        <n v="2.35"/>
        <n v="5.5"/>
        <n v="1.9"/>
        <n v="3.4"/>
        <n v="6.4249999999999998"/>
        <n v="0.2"/>
        <n v="0.08"/>
        <n v="18"/>
        <n v="4"/>
        <n v="16.554000000000002"/>
        <n v="4.74"/>
        <n v="77.046750000000003"/>
        <n v="43.92"/>
        <n v="0.68"/>
        <n v="16.8"/>
        <n v="0.27"/>
        <n v="0.18760000000000002"/>
        <n v="31.720000000000002"/>
        <n v="5.6609999999999996"/>
        <n v="20.299099999999999"/>
        <n v="0.26447999999999999"/>
        <n v="14.35"/>
        <n v="7.36"/>
        <n v="8.1"/>
        <n v="3.2099999999999995"/>
        <n v="0.156"/>
        <n v="0.18200000000000002"/>
        <n v="10.260000000000002"/>
        <n v="6.5"/>
        <n v="0.4"/>
        <n v="65.600000000000009"/>
        <n v="1.2000000000000002"/>
        <n v="5.25"/>
        <n v="0.89999999999999991"/>
        <n v="4.3499999999999996"/>
        <n v="1.4102599999999998"/>
        <n v="3.8000000000000003"/>
        <n v="0.8"/>
        <n v="5"/>
        <n v="29"/>
        <n v="0.43"/>
        <n v="2.0699999999999998"/>
        <n v="219.18299999999999"/>
        <n v="0.1"/>
        <n v="20"/>
        <n v="0.5"/>
        <n v="1.8"/>
        <n v="47"/>
        <n v="71"/>
        <n v="0.36"/>
        <n v="279"/>
        <n v="0.75239999999999996"/>
        <n v="21.56"/>
        <n v="2.94"/>
        <n v="11.76"/>
        <n v="23.75"/>
        <n v="70.3"/>
        <n v="10.323"/>
        <n v="4.5"/>
        <n v="38.700000000000003"/>
        <n v="8.5670000000000002"/>
        <n v="132.6"/>
        <n v="3.9200000000000004"/>
        <n v="1.52"/>
        <n v="15.828749999999999"/>
        <n v="32.5"/>
        <n v="38.4"/>
        <n v="2.6880000000000002"/>
        <n v="0.18000000000000002"/>
        <n v="19.491600000000002"/>
        <n v="1.56"/>
        <n v="81.55"/>
        <n v="50.75"/>
        <n v="7.68"/>
        <n v="15"/>
        <n v="0.88"/>
        <n v="0.75"/>
        <n v="14.5"/>
        <n v="13.600000000000001"/>
        <n v="8"/>
      </sharedItems>
    </cacheField>
    <cacheField name="Unités" numFmtId="0">
      <sharedItems containsMixedTypes="1" containsNumber="1" containsInteger="1" minValue="0" maxValue="0"/>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265">
  <r>
    <s v="206"/>
    <s v="CP 19"/>
    <s v="CP19"/>
    <s v="DRTP ANDROY"/>
    <s v="Travaux de réhabilitations des bâtiments du service régional des Travaux Publics Androy :_x000a_- Réhabilitations des bâtiments du SRTP Ambovombe Androy_x000a_- Réhabilitations des bâtiments du SRTP section Beloha-Androy_x000a_"/>
    <x v="0"/>
    <x v="0"/>
    <s v="ETAT MALAGASY"/>
    <n v="59952387"/>
    <s v="JHULVER Philah Herinony    Directeur Régional de l'Aménagement du Territoire et des Travaux Publics Androy                      Tél : 034 52 077 81 / 034 18 480 26                                    E-mail : jhulverphilah@gmail.com"/>
    <s v="Nombre de Bâtiments administratifs"/>
    <n v="2"/>
    <s v="Nombre de Bureau réhabilité"/>
    <s v="9.1"/>
    <s v="Nombre de Bureau réhabilité"/>
    <s v="Ambovombe : Latitude : 25° 10' 39.0273'' S /Longitude : 46° 05' 14.5363'' E"/>
    <s v="_x000a_'Beloha : Latitude : 25° 10' 25.1438'' S / Longitude :         45° 03' 40.9464'' E"/>
    <s v="RNS10 :             PK 434+000 (Ambovombe)"/>
    <s v="RNS10 :             PK 320+000 (Beloha)"/>
    <s v="Androy"/>
    <s v="Ambovombe, Beloha"/>
    <s v="Ambovombe, Beloha"/>
    <s v="Population de la Commune Urbaine d'Ambovombe Androy et de la Commune Rurale de Beloha"/>
    <n v="10"/>
    <m/>
    <m/>
    <m/>
    <m/>
    <m/>
    <x v="0"/>
    <n v="59952387"/>
    <m/>
    <m/>
    <m/>
    <d v="2021-07-05T00:00:00"/>
    <m/>
    <m/>
    <e v="#DIV/0!"/>
    <x v="0"/>
    <m/>
    <n v="0.2"/>
    <n v="0.2"/>
    <n v="0"/>
    <x v="0"/>
    <s v="20% d'avancement par rapport aux procedures de passation (source DRHTP Androy)"/>
    <x v="0"/>
    <x v="0"/>
  </r>
  <r>
    <s v="206"/>
    <s v="369"/>
    <s v="CONSTRUCTION ET REHABILITATION DES ROUTES NATIONALES"/>
    <s v="DIRECTION DES INFRASTRUCTURES (DINFRA)"/>
    <s v="Travaux de réhabilitation de la Route Nationale RN2 (CONTRAT CADRE) Entre  PK les PK 140 au PK 250  et PK 269 au  304"/>
    <x v="0"/>
    <x v="1"/>
    <s v="ETAT MALAGASY"/>
    <n v="21938259321.599998"/>
    <s v="_x000a_Responsable du projet: Taberahanitra Sarinety"/>
    <s v="Km"/>
    <n v="145"/>
    <s v="Km de route rehabilitée ;_x000a_Nombre d'ouvrage réalisés"/>
    <s v="9.1"/>
    <m/>
    <s v="18°955'944''S / 48°440'784''E_x000a_      _x000a_et_x000a__x000a_18°694'355&quot;S /49°100'815''E"/>
    <s v="18°826'298''S / 49°100'815''E_x000a__x000a_et_x000a__x000a_18'420&quot;741&quot;S / 49°160'379''E"/>
    <s v="Début (PK 140 au PK 250) Ambatosenegaly"/>
    <s v="Fin ( PK 269 au PK 304)"/>
    <s v="Atsinanana"/>
    <s v="Toamasina"/>
    <s v="Toamasina"/>
    <s v="Population Toamasina"/>
    <n v="10"/>
    <m/>
    <m/>
    <m/>
    <m/>
    <s v="MARCHE SUBSEQUANT N°030MCC-TR/MATP/PRMP/TP-RPI.21"/>
    <x v="1"/>
    <n v="21938259321.599998"/>
    <m/>
    <m/>
    <n v="21938259321.599998"/>
    <d v="2021-08-10T00:00:00"/>
    <n v="240"/>
    <s v="CGC ( WANG LEIJIE)"/>
    <n v="0.4375"/>
    <x v="1"/>
    <n v="0"/>
    <n v="0.1"/>
    <n v="0.1"/>
    <n v="0"/>
    <x v="1"/>
    <s v="Travaux en cours: Maçonnerie, Bordure de trottoir et gabions"/>
    <x v="1"/>
    <x v="1"/>
  </r>
  <r>
    <s v="206"/>
    <s v="369"/>
    <s v="CONSTRUCTION ET REHABILITATION DES ROUTES NATIONALES"/>
    <s v="DIRECTION DES INFRASTRUCTURES (DINFRA)"/>
    <s v="Travaux d'entretien renforcé de la RNP2 entre les PK 250+000 Et PK  352+729"/>
    <x v="1"/>
    <x v="0"/>
    <s v="ETAT MALAGASY"/>
    <n v="1891025000"/>
    <s v="_x000a_Responsable du projet: Taberahanitra Sarinety"/>
    <s v="Km"/>
    <n v="102.729"/>
    <s v="Km de route entretenue ;_x000a_Nombre d'ouvrages réalisés"/>
    <s v="9.1"/>
    <s v="KM de route entretenue"/>
    <s v="18°49'31,1''S / 49°04'56,8''E"/>
    <s v="19°23'14,9''S / 48°54'40.5''E"/>
    <s v="PK 250+000 (entré pont Brick- ville)"/>
    <s v="PK 352+729"/>
    <s v="Atsinanana"/>
    <s v="Toamasina"/>
    <s v="Toamasina"/>
    <s v="Population Toamasina"/>
    <m/>
    <m/>
    <m/>
    <m/>
    <m/>
    <s v="N° 119 TR/MATP/PRMP/TP-FR.21"/>
    <x v="2"/>
    <n v="1891025000"/>
    <m/>
    <m/>
    <n v="1891025000"/>
    <m/>
    <n v="30"/>
    <s v="ECH BTP   (ANDRIAMBOLOLONERA Ajasoa Mireille)"/>
    <n v="-1482.2"/>
    <x v="2"/>
    <n v="0"/>
    <n v="0.75"/>
    <n v="0.75"/>
    <n v="0"/>
    <x v="2"/>
    <s v="Création déviation et fouille pour dalot finition des trottoirs  - Travaux en cours"/>
    <x v="2"/>
    <x v="1"/>
  </r>
  <r>
    <s v="206"/>
    <s v="369"/>
    <s v="CONSTRUCTION ET REHABILITATION DES ROUTES NATIONALES"/>
    <s v="DIRECTION DES INFRASTRUCTURES (DINFRA)"/>
    <s v="Travaux de réhabilitation de la Route Nationale RN2 (CONTRAT CADRE) Entre  PK 304+000 et PK 352+729"/>
    <x v="0"/>
    <x v="1"/>
    <s v="ETAT MALAGASY"/>
    <n v="5981999742"/>
    <s v="_x000a_Responsable du projet: Taberahanitra Sarinety"/>
    <s v="Km"/>
    <n v="48.728999999999999"/>
    <s v="Km de route rehabilitée ;_x000a_Nombre d'ouvrages réalisés"/>
    <s v="9.1"/>
    <s v="48km de routes à réhabiliter, un ouvrage ( dalot cadre)"/>
    <s v="18°413'637''S / 49°160'924''E        "/>
    <s v="18°159'804''S / 49°403'549827''E"/>
    <s v=" Début  ( PK304+00) entré pont AMPASIMADINIKA,"/>
    <s v="Fin ( PK 352+729) Port TOAMASINA"/>
    <s v="Atsinanana"/>
    <s v="Toamasina"/>
    <s v="Toamasina"/>
    <s v="Population de Toamasina"/>
    <n v="10"/>
    <d v="2021-07-05T00:00:00"/>
    <d v="2021-08-02T00:00:00"/>
    <d v="2021-08-02T00:00:00"/>
    <d v="2021-08-04T00:00:00"/>
    <s v="MARCHE SUBSEQUANT N°021MCC-TR/MATP/PRMP/TP-RPI.21"/>
    <x v="3"/>
    <n v="5981999742"/>
    <m/>
    <m/>
    <n v="5981999742"/>
    <d v="2021-08-05T00:00:00"/>
    <n v="150"/>
    <s v="FANOMEZANA (  RAMIARIJAONA Rodolphe"/>
    <n v="0.44666666666666666"/>
    <x v="3"/>
    <n v="0"/>
    <n v="0.5"/>
    <n v="0.4"/>
    <n v="-9.9999999999999978E-2"/>
    <x v="3"/>
    <s v=" Travaux en cours: Revêtements en enrobé, caniveau et construction dalot "/>
    <x v="3"/>
    <x v="1"/>
  </r>
  <r>
    <n v="206"/>
    <n v="369"/>
    <s v="CONSTRUCTION ET REHABILITATION DES ROUTES NATIONALES"/>
    <s v="DINFRA"/>
    <s v="Travaux de réparation de la route RNS 5 entre Foulpointe et Fenerive Est"/>
    <x v="1"/>
    <x v="1"/>
    <s v="ETAT MALAGASY"/>
    <n v="7421486810"/>
    <s v="RAHARISON Solonirina Elie_x000a_Tel: 034 05 614 15_x000a_Mail: raharisonsolonirina@gmail.com"/>
    <s v="Km"/>
    <n v="45"/>
    <s v="Maintenir le reseau routier en bon état"/>
    <s v="9.1"/>
    <s v="Km de route traitée ;_x000a_Nombre d'ouvrage réalisés :"/>
    <s v="17°66’80,61’’S    E : 049’49’11,52’"/>
    <s v="17°21’57,60’’S   E : 049°24’10,00’"/>
    <s v="PK 56+000"/>
    <s v="PK101+000"/>
    <s v="Analanjirofo"/>
    <s v="_x000a_Fenerive Est"/>
    <s v="Foulpointe_x000a_Fenerive Est"/>
    <s v="Population riveraine"/>
    <n v="80"/>
    <m/>
    <m/>
    <m/>
    <m/>
    <s v="N°133-TR/MATP/PRMP/TP-RPI.20"/>
    <x v="4"/>
    <n v="7421486810"/>
    <m/>
    <m/>
    <m/>
    <d v="2021-06-23T00:00:00"/>
    <n v="90"/>
    <s v="Groupement WIETC ZHENGWEI TECHNIQUE MADAGASCAR / MAHAFAPOU"/>
    <n v="-1.0333333333333334"/>
    <x v="4"/>
    <m/>
    <n v="0.86"/>
    <n v="0.86"/>
    <n v="0"/>
    <x v="4"/>
    <m/>
    <x v="4"/>
    <x v="1"/>
  </r>
  <r>
    <n v="206"/>
    <n v="369"/>
    <s v="CONSTRUCTION ET REHABILITATION DES ROUTES NATIONALES"/>
    <s v="DINFRA"/>
    <s v="Travaux d'urgence de remise en état de la route nationale RNT33B reliant la RNP4 Andranofasika et Ambatoboeny"/>
    <x v="2"/>
    <x v="1"/>
    <s v="ETAT MALAGASY"/>
    <n v="3187372750"/>
    <s v="RAHARISON Solonirina Elie_x000a_Tel: 034 05 614 15_x000a_Mail: raharisonsolonirina@gmail.com"/>
    <s v="Km"/>
    <n v="24"/>
    <s v="Maintenir le reseau routier en bon état"/>
    <s v="9.1"/>
    <s v="Km de route traitée ;_x000a_Nombre d'ouvrage réalisés :_x000a_"/>
    <s v="S16 22.58.58 E 46.47.37.05"/>
    <s v="S16 28.01.76 E 46.43.40.66"/>
    <s v="PK 0+000"/>
    <s v="PK 25+000"/>
    <s v="Boeny"/>
    <s v="Ambatoboeny"/>
    <s v="Andranofasika_x000a_Ambatoboeny"/>
    <s v="Population riveraine"/>
    <m/>
    <m/>
    <m/>
    <m/>
    <m/>
    <s v="N°24-TR/MATP/PRMP/TP-RPI.20"/>
    <x v="5"/>
    <n v="3187372750"/>
    <m/>
    <m/>
    <m/>
    <d v="2021-08-06T00:00:00"/>
    <n v="120"/>
    <s v="ECH BTP"/>
    <n v="-0.15833333333333333"/>
    <x v="5"/>
    <m/>
    <n v="0.32"/>
    <n v="0.32"/>
    <n v="0"/>
    <x v="5"/>
    <m/>
    <x v="5"/>
    <x v="1"/>
  </r>
  <r>
    <s v="206"/>
    <s v="369"/>
    <s v="CONSTRUCTION ET REHABILITATION DES ROUTES NATIONALES"/>
    <s v="DIRECTION DES INFRASTRUCTURES (DINFRA)"/>
    <s v="Travaux sur la Route nationale RN 31 reliant Antsohihy, Antsahabe et Bealanana"/>
    <x v="0"/>
    <x v="1"/>
    <s v="ETAT MALAGASY"/>
    <n v="90000000"/>
    <s v="Sambisolo jean Emile : mail e.sambisolo@matp.gov.mg - 032 01 234 56"/>
    <s v="Km"/>
    <n v="100"/>
    <s v="Km de route réhabilitée - Unité d'ouvrages"/>
    <s v="9.1.2001"/>
    <s v="Km de route réhabilitée et/ou construite"/>
    <s v="Insérer coordonnée du projet"/>
    <m/>
    <s v="PK 0"/>
    <s v="PK 100"/>
    <s v="Sofia"/>
    <s v="Antsohihy - Bealanana"/>
    <s v="Antsohihy - Bealanana"/>
    <m/>
    <m/>
    <m/>
    <m/>
    <m/>
    <m/>
    <s v="marché N°123/MATP/DINFRA/PRMP…."/>
    <x v="6"/>
    <n v="88425426"/>
    <m/>
    <m/>
    <m/>
    <d v="2020-05-05T00:00:00"/>
    <n v="240"/>
    <s v="Entreprise MAHAY"/>
    <n v="-1.4875"/>
    <x v="6"/>
    <n v="0"/>
    <n v="0.08"/>
    <n v="0.08"/>
    <n v="0"/>
    <x v="6"/>
    <m/>
    <x v="6"/>
    <x v="1"/>
  </r>
  <r>
    <s v="206"/>
    <s v="383"/>
    <s v="REHABILITATION DES RUES DES CHEFS LIEUX DES FARITANY _PHASE II"/>
    <s v="DRTP ANALAMANGA / DIRECTION DES INFRASTRUCTURES (DINFRA)"/>
    <s v="Travaux d'entretien courant de la route reliant Anosizato vers Andranomena de longueur 11.100 Km"/>
    <x v="1"/>
    <x v="1"/>
    <s v="ETAT MALAGASY"/>
    <n v="1586378578"/>
    <s v=" Ingénieur en Chef : ANDRIAMALALAVONJY  Solomanoro, Ingénieur des Travaux Publics;_x000a_• Ingénieur de Contrôle : RAVONINJATOVO Marc Rolando, Ingénieur des Travaux Publics;_x000a_• Ingénieur chargé de Surveillance : ANDRIANTSILAIZINA Erickson, Ingénieur des Travaux Publics;_x000a_• Ingénieur chargé de Surveillance :RAKOTOARISOA Huges ,Ingénieur des Travaux Publics_x000a_• Agent chargé de Surveillance : TAHIRIARIVONY Fanomezantsoa, Technicien des Travaux Publics,_x000a_• Agent chargé de Surveillance : RAKOTONAIVO ANDRIANARIJAO Benjamina, Technicien des Travaux Publics,"/>
    <s v="Km"/>
    <n v="11.1"/>
    <s v="Km de route entretenue"/>
    <s v="9.1"/>
    <s v="KM de route entretenue"/>
    <s v="18°93'7.50 ''S / 47°50'0.02'' "/>
    <s v="18°85'0.30'' S / 47°47'7.85'' E"/>
    <m/>
    <m/>
    <s v="Analamanga"/>
    <s v="ANTANANARIVO RENIVOHITRA"/>
    <s v="Commune Urbaine d'Antananarivo"/>
    <m/>
    <m/>
    <m/>
    <m/>
    <m/>
    <m/>
    <s v="N°_005 TR /MATP/PRMP/ TP-RPI 21 "/>
    <x v="7"/>
    <n v="1586378578"/>
    <m/>
    <m/>
    <m/>
    <d v="2021-08-30T00:00:00"/>
    <n v="60"/>
    <s v="COLAS"/>
    <n v="-0.91666666666666663"/>
    <x v="7"/>
    <m/>
    <n v="0.93"/>
    <n v="0.93"/>
    <n v="0"/>
    <x v="7"/>
    <s v="1)demande de réception technique: 07 oct 2021_x000a_2/ajournement de la réception technique : (Quantité des travaux manquants-21 oct 2021)_x000a_3/Ordre de service N°015-DRATP/SRTP/AGA/TP-RPI.21 du 21 oct 2021 prescrivant achevement des travaux _x000a_          Projet d'avenant sans suite : montant en plus 474,3 millions non disponible 2021-2022"/>
    <x v="7"/>
    <x v="1"/>
  </r>
  <r>
    <s v="218"/>
    <s v="387"/>
    <s v="TRAVAUX  D'ENTRETIEN COURANT DES OUVRAGES D'ART (TECOA)"/>
    <s v="DRTP ITASY"/>
    <s v="Projet de marquage au sol et mise en place de panneaux de signalisation dans la ville d'Arivonimamo"/>
    <x v="1"/>
    <x v="2"/>
    <s v="ETAT MALAGASY"/>
    <s v="NA"/>
    <s v="Serge RANAIVOARIMANANA Mbinintsoa SRTP 034 70 334 44"/>
    <s v="Km"/>
    <n v="3"/>
    <s v="Km de route réhabilitée et/ou construite"/>
    <s v="9.1"/>
    <s v="Km de route réhabilitée et/ou construite"/>
    <m/>
    <m/>
    <n v="0"/>
    <s v="3+000"/>
    <s v="Itasy"/>
    <s v="Arivonimamo"/>
    <s v="Arivonimamo I"/>
    <m/>
    <m/>
    <m/>
    <m/>
    <m/>
    <m/>
    <m/>
    <x v="8"/>
    <m/>
    <m/>
    <m/>
    <m/>
    <m/>
    <m/>
    <m/>
    <e v="#DIV/0!"/>
    <x v="8"/>
    <m/>
    <n v="0"/>
    <n v="0"/>
    <n v="0"/>
    <x v="8"/>
    <s v="Pour requête de financement"/>
    <x v="8"/>
    <x v="1"/>
  </r>
  <r>
    <s v="218"/>
    <s v="387"/>
    <s v="TRAVAUX  D'ENTRETIEN COURANT DES OUVRAGES D'ART (TECOA)"/>
    <s v="DRTP ITASY"/>
    <s v="Travaux de réhabilitation des points critiques de la piste reliant les Communes Analavory - Anosibe Ifanja et Sarobaratra"/>
    <x v="0"/>
    <x v="1"/>
    <s v="ETAT MALAGASY"/>
    <s v="NA"/>
    <s v="REGION ITASY_x000a_SRTP Itasy"/>
    <s v="Km"/>
    <n v="22"/>
    <s v="Km de route réhabilitée et/ou construite"/>
    <s v="9.1"/>
    <s v="Km de route réhabilitée et/ou construite"/>
    <m/>
    <m/>
    <m/>
    <m/>
    <s v="Itasy"/>
    <s v="MIARINARIVO"/>
    <s v="Analavory, _x000a_Anosibe Ifanja,_x000a_ Sarobaratra"/>
    <s v="Usagers de la route"/>
    <n v="75"/>
    <m/>
    <m/>
    <m/>
    <m/>
    <s v="CONVENTION N° 002-01/GOUV/ITA/PRMP/21"/>
    <x v="9"/>
    <n v="1090562000"/>
    <m/>
    <m/>
    <m/>
    <d v="2021-08-16T00:00:00"/>
    <n v="90"/>
    <s v="ROJO"/>
    <n v="0.9"/>
    <x v="9"/>
    <n v="0"/>
    <n v="0.98"/>
    <n v="0.98"/>
    <n v="0"/>
    <x v="9"/>
    <s v="Promotion de l'économie"/>
    <x v="9"/>
    <x v="1"/>
  </r>
  <r>
    <s v="218"/>
    <s v="387"/>
    <s v="TRAVAUX  D'ENTRETIEN COURANT DES OUVRAGES D'ART (TECOA)"/>
    <s v="DRTP ITASY"/>
    <s v="Travaux de réhabilitation des routes dans la ville de Soavinandriana _x000a_(Pavage, Points à temps)"/>
    <x v="0"/>
    <x v="1"/>
    <s v="ETAT MALAGASY"/>
    <s v="NA"/>
    <s v="REGION ITASY_x000a_DRATP Itasy"/>
    <s v="Km"/>
    <n v="3"/>
    <s v="Km de route réhabilitée et/ou construite"/>
    <s v="9.1"/>
    <s v="Km de route réhabilitée et/ou construite"/>
    <m/>
    <m/>
    <m/>
    <m/>
    <s v="Itasy"/>
    <s v="SOAVINANDRIANA"/>
    <s v="Soavinandriana"/>
    <s v="Usagers de la route"/>
    <n v="70"/>
    <m/>
    <m/>
    <m/>
    <m/>
    <s v="CONVENTION N°002-03/GOUV/ITA/PRMP/21 "/>
    <x v="10"/>
    <n v="897932300"/>
    <m/>
    <m/>
    <m/>
    <d v="2021-08-16T00:00:00"/>
    <n v="90"/>
    <s v="MINO"/>
    <n v="0.9"/>
    <x v="9"/>
    <n v="0"/>
    <n v="0.98"/>
    <n v="0.98"/>
    <n v="0"/>
    <x v="9"/>
    <s v="Visite de chantier / Promotion de l'économie"/>
    <x v="10"/>
    <x v="1"/>
  </r>
  <r>
    <s v="206"/>
    <m/>
    <m/>
    <s v="DRTP ANALAMANGA"/>
    <s v="Travaux d'Aménagement de la route reliant la voie rapide AMBODIFASINA et la RN3 ANTSOFONONDRY"/>
    <x v="3"/>
    <x v="1"/>
    <s v="ETAT MALAGASY"/>
    <m/>
    <s v="Ingénieur en Chef: ANDRIAMALALAVONJY Solomanoro_x000a_Ingénieur Chargé de contrôle: RAZAFINDRIANILANA Hoby_x000a_Ingénieur Chargé de surveillance: RAVONINJATOVO Marc Rolando_x000a_Assistant de surveillance: RASOANAIVO Lalaina Huacinthe/ _x000a_RAKOTONAIVO Andrianarijao Benjamina"/>
    <s v="Km"/>
    <n v="5.4"/>
    <m/>
    <s v="9.1"/>
    <m/>
    <s v="18°49'03,6&quot; S /47°30'58,8E"/>
    <s v="18°49'28,8&quot;S /47°33'30,0&quot;E"/>
    <m/>
    <m/>
    <s v="Analamanga"/>
    <s v="AVARADRANO"/>
    <s v="ANOSIAVARATRA"/>
    <m/>
    <m/>
    <m/>
    <m/>
    <m/>
    <m/>
    <s v="CONVENTION N° 02-MATP/2021"/>
    <x v="11"/>
    <m/>
    <m/>
    <m/>
    <m/>
    <d v="2021-03-26T00:00:00"/>
    <n v="90"/>
    <s v="ECORA/CHECC"/>
    <n v="-2.0222222222222221"/>
    <x v="10"/>
    <m/>
    <n v="1"/>
    <n v="1"/>
    <n v="0"/>
    <x v="10"/>
    <s v="Periode de garantie; RP : 05/11/2021"/>
    <x v="11"/>
    <x v="1"/>
  </r>
  <r>
    <s v="215"/>
    <s v="258"/>
    <s v="PROJET DE REHABILITATION DE ROUTES POUR DESENCLAVEMENT"/>
    <s v="DIRECTION DES INFRASTRUCTURES (DINFRA)"/>
    <s v="Travaux d'entretien de routes dans la Commune Antanifotsy"/>
    <x v="1"/>
    <x v="1"/>
    <s v="ETAT MALAGASY"/>
    <n v="405750935.88"/>
    <s v="RAZAFINDRIANILANA Hoby"/>
    <s v="Km"/>
    <n v="12"/>
    <m/>
    <s v="9.1"/>
    <m/>
    <s v="Lat.=19°40'01.1&quot; Long= 47°19'15.4&quot; "/>
    <s v="Lat.=19°44'09.6&quot; Long= 47°17'08.3&quot;"/>
    <m/>
    <m/>
    <s v="Vakinankaratra"/>
    <s v="ANTANIFOTSY"/>
    <s v="ANTANIFOTSY"/>
    <m/>
    <m/>
    <m/>
    <m/>
    <m/>
    <m/>
    <s v="022TR/MATP/TP-RPI.20"/>
    <x v="12"/>
    <n v="405750935.88"/>
    <m/>
    <m/>
    <m/>
    <d v="2021-01-11T00:00:00"/>
    <n v="90"/>
    <s v="SEMLS"/>
    <n v="-2.8444444444444446"/>
    <x v="9"/>
    <n v="0"/>
    <n v="0.98"/>
    <n v="0.98"/>
    <n v="0"/>
    <x v="9"/>
    <m/>
    <x v="12"/>
    <x v="1"/>
  </r>
  <r>
    <s v="206"/>
    <s v="CP"/>
    <s v="CP"/>
    <s v="DIRECTION DES INFRASTRUCTURES (DINFRA)"/>
    <s v="Travaux d'entretien de routes à Analalava"/>
    <x v="1"/>
    <x v="0"/>
    <s v="ETAT MALAGASY"/>
    <m/>
    <s v="Thierry"/>
    <s v="Km"/>
    <m/>
    <m/>
    <s v="9.1"/>
    <m/>
    <m/>
    <m/>
    <m/>
    <m/>
    <m/>
    <m/>
    <m/>
    <m/>
    <m/>
    <m/>
    <m/>
    <m/>
    <m/>
    <s v="N° 068-TR/MAHTP/PRMP/TP-RPI.20"/>
    <x v="13"/>
    <n v="494527000"/>
    <m/>
    <m/>
    <m/>
    <d v="2020-12-16T00:00:00"/>
    <n v="45"/>
    <s v="ECH BTP"/>
    <n v="-7.2666666666666666"/>
    <x v="2"/>
    <m/>
    <n v="0.75"/>
    <n v="0.75"/>
    <n v="0"/>
    <x v="2"/>
    <m/>
    <x v="8"/>
    <x v="1"/>
  </r>
  <r>
    <s v="206"/>
    <s v="314"/>
    <s v=" RN9 PHASE II"/>
    <s v="DIRECTION DES INFRASTRUCTURES (DINFRA)"/>
    <s v="Travaux de construction du pont de Mangoky et de ses voies d'accès"/>
    <x v="3"/>
    <x v="3"/>
    <s v="BADEA/FSD/FKDEA/OFID"/>
    <n v="170000000000"/>
    <s v="RAZAFIMAHEFA Ando - andohantenaina@hotmail.mg_x000a_034-47-675-74"/>
    <s v="ML d'ouvrage"/>
    <n v="880"/>
    <n v="0"/>
    <s v="9.1"/>
    <s v="linéaire de pont construit"/>
    <s v="LATITUDE : 21°51°3,72&quot;S_x000a_LONGITUDE : 43°52'31,51&quot;R"/>
    <m/>
    <s v="199+000"/>
    <s v="199+880"/>
    <s v="Atsimo Andrefana / Menabe"/>
    <s v="MOROMBE - MANJA"/>
    <s v="ANKATSAKATSA - ANKILIABO"/>
    <m/>
    <m/>
    <s v="N/A"/>
    <s v="N/A"/>
    <s v="N/A"/>
    <s v="N/A"/>
    <n v="0"/>
    <x v="14"/>
    <n v="0"/>
    <m/>
    <m/>
    <n v="0"/>
    <m/>
    <n v="0"/>
    <s v="NON DEFINI"/>
    <n v="0"/>
    <x v="8"/>
    <n v="0"/>
    <n v="0"/>
    <n v="0"/>
    <n v="0"/>
    <x v="8"/>
    <m/>
    <x v="8"/>
    <x v="2"/>
  </r>
  <r>
    <s v="206"/>
    <s v="314"/>
    <s v=" RN9 PHASE II"/>
    <s v="DIRECTION DES INFRASTRUCTURES (DINFRA)  / AGENCE ROUTIERE"/>
    <s v="PONT MANGOKY : Actualisation  des études, contrôle et surveillance des travaux de construction du pont de  Mangoky au PK 199+700 sur la RN 9 et ses voies d’accès"/>
    <x v="4"/>
    <x v="3"/>
    <s v="BADEA / FSD / OFID / FKDEA"/>
    <n v="1788500"/>
    <s v="Point Focal : RAZAFIMAHEFA Ando Nantenaina (Coordonnateur)_x000a_Responsable du projet : _x000a_RANDRIANARISON Ando Manalina"/>
    <s v="Nombre de rapports"/>
    <n v="44287"/>
    <m/>
    <s v="9.1"/>
    <s v="nombre de rapport périodique"/>
    <s v="Latitude : -21,814071_x000a_Longitude : +44,47725"/>
    <m/>
    <s v="199+000"/>
    <s v="199+000"/>
    <s v="Menabe"/>
    <s v="Manja"/>
    <s v="Ankatsakatsa"/>
    <m/>
    <m/>
    <m/>
    <m/>
    <m/>
    <m/>
    <s v="N°015-AR/PACFC/20"/>
    <x v="15"/>
    <n v="9060313320"/>
    <m/>
    <m/>
    <m/>
    <d v="2021-05-06T00:00:00"/>
    <n v="1080"/>
    <s v="GROUPEMENT TAEP / LCI"/>
    <n v="0.78611111111111109"/>
    <x v="11"/>
    <n v="0"/>
    <n v="0.9"/>
    <n v="0.9"/>
    <n v="0"/>
    <x v="11"/>
    <s v="Avenant n°1 en cours de préparation au niveau de la CEP/PACFC et du Consultant"/>
    <x v="13"/>
    <x v="3"/>
  </r>
  <r>
    <s v="206"/>
    <s v="304"/>
    <s v="PAIR"/>
    <s v="AGENCE ROUTIERE / DIRECTION DES INFRASTRUCTURES"/>
    <s v="Travaux d’aménagement de la section urbaine de Toliara (PK 0+000 au PK 1+400), et de la plateforme d’Ankililoaka sur la RN 9, ainsi que les travaux de reconstruction du pont RANOZAZA sur la RN 9 au PK 71+271 et ses voies d’accès"/>
    <x v="0"/>
    <x v="3"/>
    <s v="OFID"/>
    <n v="22000000000"/>
    <s v="RAKOTONIRINA Alberton_x000a_alberton68@yahoo.fr"/>
    <s v="Km"/>
    <n v="2.56"/>
    <s v="Km rehabilié_x000a_pont reconstruit"/>
    <s v="9.1"/>
    <s v="Km de route rehabilitée"/>
    <s v="Début : Pk 0+000_x000a_Latitude : '-23,35831945°_x000a_Longitude : 43,66712755°"/>
    <s v="Ranozaza : Pk 71+271_x000a_Latitude : '-2,789027°_x000a_Longitude : 43,614867°"/>
    <s v="PK 0+000 _x000a_PK 71+271 "/>
    <s v="PK 1+400_x000a_PK 71+271 "/>
    <s v="Atsimo Andrefana"/>
    <s v="TOLIARA II"/>
    <s v="Ankililaoka"/>
    <m/>
    <m/>
    <m/>
    <m/>
    <m/>
    <m/>
    <s v="185-AR/OFID/2020"/>
    <x v="16"/>
    <n v="11539899163.360001"/>
    <m/>
    <m/>
    <m/>
    <d v="2021-08-23T00:00:00"/>
    <n v="350"/>
    <s v="COLAS MADAGASCAR"/>
    <n v="0.16980000000000001"/>
    <x v="12"/>
    <m/>
    <n v="0.1139"/>
    <n v="0.1139"/>
    <n v="0"/>
    <x v="12"/>
    <s v="Chantier en retard_x000a_Avancement physique des travaux : 11,39 %_x000a_Voirie urbaine : réalisation estimée à 12,14 % (il s'agit des travaux de bordures et d'accotement)_x000a_Pont Ranozaza : prestations estimées réalisées à 13,45 % (des Pieux, Dalots et des terrassements relatifs aux accès du pont ainsi que des gabion pour protection de talus)"/>
    <x v="14"/>
    <x v="1"/>
  </r>
  <r>
    <s v="206"/>
    <s v="304"/>
    <s v="PAIR"/>
    <s v="AGENCE ROUTIERE / DIRECTION DES INFRASTRUCTURES"/>
    <s v="LOT 1 : Travaux à Himo pour l'aménagement de la piste rurale de Tsianisiha - Andoharano sur la  RN9 du PK 0+000 au PK 4+800"/>
    <x v="0"/>
    <x v="1"/>
    <s v="ETAT MALAGASY"/>
    <n v="300000000"/>
    <s v="RATSIMBA Andrianjatovo Andry_x000a_a.ratsimba@agenceroutiere.mg"/>
    <s v="Km"/>
    <n v="4.8"/>
    <s v="Nombre de KM réhabilité"/>
    <s v="9.1"/>
    <s v="Km rehabilité"/>
    <s v="Début : _x000a_Latitude : '-23,376680°_x000a_Longitude : 43,855374°_x000a__x000a_"/>
    <s v="Fin : _x000a_Latitude : '-22,896520°_x000a_Longitude : 43,616539°"/>
    <s v="PK 0+000 "/>
    <s v="PK 4+800"/>
    <s v="Atsimo Andrefana"/>
    <s v="TOLIARA II"/>
    <s v="TSIANISIHA"/>
    <m/>
    <m/>
    <s v="N/A"/>
    <s v="N/A"/>
    <s v="N/A"/>
    <s v="N/A"/>
    <s v="113-ARM/PAIR/18"/>
    <x v="17"/>
    <n v="196056353.028"/>
    <m/>
    <m/>
    <n v="163380294.19"/>
    <d v="2018-04-04T00:00:00"/>
    <n v="11"/>
    <s v="HYCO INVESTCOM"/>
    <n v="1"/>
    <x v="13"/>
    <n v="0.53290000000000004"/>
    <n v="0.56000000000000005"/>
    <n v="0.56000000000000005"/>
    <n v="0"/>
    <x v="13"/>
    <m/>
    <x v="15"/>
    <x v="1"/>
  </r>
  <r>
    <s v="206"/>
    <s v="304"/>
    <s v="PAIR"/>
    <s v="AGENCE ROUTIERE / DIRECTION DES INFRASTRUCTURES"/>
    <s v="LOT 2: Travaux à Himo pour l'aménagement de la piste rurale de Tsianisiha - Andoharano sur la RN9 du PK 4+800 au PK 8+800"/>
    <x v="0"/>
    <x v="1"/>
    <s v="ETAT MALAGASY"/>
    <n v="300000000"/>
    <s v="RATSIMBA Andrianjatovo Andry_x000a_a.ratsimba@agenceroutiere.mg"/>
    <s v="Km"/>
    <n v="4"/>
    <s v="Nombre de KM réhabilité"/>
    <s v="9.1"/>
    <s v="Km rehabilité"/>
    <n v="0"/>
    <m/>
    <s v="PK 4+800 "/>
    <s v="PK 8+800"/>
    <s v="Atsimo Andrefana"/>
    <s v="TOLIARA II"/>
    <s v="TSIANISIHA"/>
    <m/>
    <m/>
    <s v="N/A"/>
    <s v="N/A"/>
    <s v="N/A"/>
    <s v="N/A"/>
    <s v="115-ARM/PAIR/18"/>
    <x v="18"/>
    <n v="231720671.484"/>
    <m/>
    <m/>
    <n v="193100559.56999999"/>
    <d v="2018-04-04T00:00:00"/>
    <n v="11"/>
    <s v="SINTHIA"/>
    <n v="1"/>
    <x v="14"/>
    <n v="0.32690000000000002"/>
    <n v="0.39"/>
    <n v="0.39"/>
    <n v="0"/>
    <x v="14"/>
    <m/>
    <x v="16"/>
    <x v="1"/>
  </r>
  <r>
    <s v="206"/>
    <s v="304"/>
    <s v="PAIR"/>
    <s v="AGENCE ROUTIERE / DIRECTION DES INFRASTRUCTURES"/>
    <s v="LOT 3 : Travaux à Himo pour l'aménagement de la piste rurale de Tsianisiha - Andoharano sur la RN9 du PK 8+800 au PK 12+800"/>
    <x v="0"/>
    <x v="1"/>
    <s v="ETAT MALAGASY"/>
    <n v="300000000"/>
    <s v="RATSIMBA Andrianjatovo Andry_x000a_a.ratsimba@agenceroutiere.mg"/>
    <s v="Km"/>
    <n v="4"/>
    <s v="Nombre de KM réhabilité"/>
    <s v="9.1"/>
    <s v="Km rehabilité"/>
    <s v="Début : _x000a_Latitude : '-22,896520°_x000a_Longitude : 43,616539°_x000a__x000a_"/>
    <s v="Fin : _x000a_Latitude : '-22,883763°_x000a_Longitude : 43,640672°"/>
    <s v="PK 8+800 "/>
    <s v="PK 12+800"/>
    <s v="Atsimo Andrefana"/>
    <s v="TOLIARA II"/>
    <s v="TSIANISIHA"/>
    <m/>
    <m/>
    <s v="N/A"/>
    <s v="N/A"/>
    <s v="N/A"/>
    <s v="N/A"/>
    <s v="116-ARM/PAIR/18"/>
    <x v="19"/>
    <n v="306378675.98400003"/>
    <m/>
    <m/>
    <n v="255315563.32000002"/>
    <d v="2018-04-04T00:00:00"/>
    <n v="11"/>
    <s v="NERA"/>
    <n v="1"/>
    <x v="15"/>
    <n v="0.15740000000000001"/>
    <n v="0.22"/>
    <n v="0.22"/>
    <n v="0"/>
    <x v="15"/>
    <m/>
    <x v="17"/>
    <x v="1"/>
  </r>
  <r>
    <s v="206"/>
    <s v="304"/>
    <s v="PAIR"/>
    <s v="AGENCE ROUTIERE / DIRECTION DES INFRASTRUCTURES"/>
    <s v="Etudes et contrôle et surveillance des travaux a haute intensité de main d’œuvre pour l’aménagement de la piste rurale de Tsianisiha-Andoharano et du collège d’enseignement général de Mangily"/>
    <x v="4"/>
    <x v="1"/>
    <s v="ETAT MALAGASY"/>
    <n v="50000000"/>
    <s v="RATSIMBA Andrianjatovo Andry_x000a_a.ratsimba@agenceroutiere.mg"/>
    <s v="Nombre de rapports"/>
    <n v="4"/>
    <s v="Nombre de Rapport validé"/>
    <s v="9.1"/>
    <s v="Livrables "/>
    <s v="Début : _x000a_Latitude : '-22,883763°_x000a_Longitude : 43,640672°_x000a__x000a_"/>
    <s v="Fin : _x000a_Latitude : '-22,870542°_x000a_Longitude : 43,662578°"/>
    <s v="PK 0+000 "/>
    <s v="PK 12+800"/>
    <s v="Atsimo Andrefana"/>
    <s v="TOLIARA II"/>
    <s v="TSIANISIHA"/>
    <m/>
    <m/>
    <s v="N/A"/>
    <s v="N/A"/>
    <s v="N/A"/>
    <s v="N/A"/>
    <s v="073-ARM/16"/>
    <x v="20"/>
    <n v="416400000"/>
    <m/>
    <m/>
    <n v="329332083"/>
    <d v="2016-06-24T00:00:00"/>
    <n v="16"/>
    <s v="EC PLUS"/>
    <n v="1"/>
    <x v="8"/>
    <n v="1"/>
    <n v="0"/>
    <n v="0"/>
    <n v="0"/>
    <x v="8"/>
    <m/>
    <x v="8"/>
    <x v="3"/>
  </r>
  <r>
    <s v="206"/>
    <s v="304"/>
    <s v="PAIR"/>
    <s v="AGENCE ROUTIERE / DIRECTION DES INFRASTRUCTURES"/>
    <s v="Travaux pour l'aménagement de la piste rurale de Tsianisiha - Andoharano sur la RN9 du PK 0+000 au PK 12+800"/>
    <x v="0"/>
    <x v="1"/>
    <s v="ETAT MALAGASY"/>
    <n v="2000000000"/>
    <s v="RATSIMBA Andrianjatovo Andry_x000a_a.ratsimba@agenceroutiere.mg"/>
    <s v="Km"/>
    <n v="12.8"/>
    <s v="Nombre de KM réhabilité"/>
    <s v="9.1"/>
    <s v="Km de route rehabilitée"/>
    <s v="Début : _x000a_Latitude : '-23,376680°_x000a_Longitude : 43,855374°_x000a__x000a_"/>
    <s v="Fin : _x000a_Latitude : '-22,870542°_x000a_Longitude : 43,662578°"/>
    <s v="PK 0+000 "/>
    <s v="PK 12+800"/>
    <s v="Atsimo Andrefana"/>
    <s v="TOLIARA II"/>
    <s v="TSIANISIHA"/>
    <m/>
    <m/>
    <s v="N/A"/>
    <s v="N/A"/>
    <s v="N/A"/>
    <s v="N/A"/>
    <s v="259-AR/RPI/PRMP/UGPM/2021"/>
    <x v="21"/>
    <n v="1770102000"/>
    <m/>
    <m/>
    <n v="0"/>
    <m/>
    <n v="0"/>
    <s v="SAMS  Construction"/>
    <n v="0"/>
    <x v="8"/>
    <n v="0"/>
    <n v="0"/>
    <n v="0"/>
    <n v="0"/>
    <x v="8"/>
    <m/>
    <x v="8"/>
    <x v="1"/>
  </r>
  <r>
    <s v="206"/>
    <s v="304"/>
    <s v="PAIR"/>
    <s v="AGENCE ROUTIERE / DIRECTION DES INFRASTRUCTURES"/>
    <s v="Indemnisation des PAPs d'Ankililaoka et de Tsianisiha"/>
    <x v="4"/>
    <x v="1"/>
    <s v="ETAT MALAGASY"/>
    <n v="300000000"/>
    <s v="RATSIMBA Andrianjatovo Andry_x000a_a.ratsimba@agenceroutiere.mg"/>
    <m/>
    <n v="0"/>
    <n v="0"/>
    <s v="9.1"/>
    <s v="Nombre PAPs payés"/>
    <s v="Ankililoaka : Pk 71+271_x000a_Latitude : '-23,35831945°_x000a_Longitude : 43,66712755°"/>
    <m/>
    <s v="PK 0+000 _x000a_PK 71+271 "/>
    <s v="PK 1+400_x000a_PK 71+271 "/>
    <s v="Atsimo Andrefana"/>
    <s v="TOLIARA II"/>
    <s v="TSIANISIHA"/>
    <m/>
    <m/>
    <s v="N/A"/>
    <s v="N/A"/>
    <s v="N/A"/>
    <s v="N/A"/>
    <n v="0"/>
    <x v="22"/>
    <n v="260000000"/>
    <m/>
    <m/>
    <n v="0"/>
    <m/>
    <n v="0"/>
    <s v="Etat Malagasy"/>
    <n v="0"/>
    <x v="8"/>
    <n v="0"/>
    <n v="0"/>
    <n v="0"/>
    <n v="0"/>
    <x v="8"/>
    <s v="- Fond pour la libération d'emprise disponible à l'AR suite à l'accord du MEF pour la réutilisation du fond seuelement pour le PRI_x000a_- PRI en cours pour la plateforme d'Ankililoaka_x000a_- Problème d'acquisition de terrain pour la station de pesage_x000a_-  Arrêté de commodo in commodo envoyé au Ministère signé et envoyé à la PRIMATURE pour demande de Numero le 26/10/21 - Suivi _x000a_-Attente signature DUP, qui est  envoyée au Ministère des Travaux Publics le 01/10/21 - Suivi_x000a_- Arrêté ministériels sur les prix référentiels à appliquer, déjà signé par le MTP mais il y a eu des remarques de la MEF (suivant courrier du 22/11/21) - Modifications en cours et à envoyer au MTP pour resignature_x000a_- PAPs recensés suivant le nouveau tracé, liste actualisée et réunion CAE prévue fin Novembre_x000a_-Libération emprise VU en cours, pont Ranozaza libérée"/>
    <x v="8"/>
    <x v="4"/>
  </r>
  <r>
    <s v="206"/>
    <s v="304"/>
    <s v="PAIR"/>
    <s v="AGENCE ROUTIERE / DIRECTION DES INFRASTRUCTURES"/>
    <s v="Gestion, contrôle et surveillance des travaux d’aménagement de la RN 9 de la section urbaine de Toliara (PK 0+000 – PK 1+400), construction du pont RANOZAZA et de ses voies d’accès au PK 71+271, ainsi que l’aménagement de la plateforme d’Ankililoaka"/>
    <x v="4"/>
    <x v="3"/>
    <s v="OFID"/>
    <n v="3000000000"/>
    <s v="RATSIMBA Andrianjatovo Andry_x000a_a.ratsimba@agenceroutiere.mg"/>
    <s v="Nombre de rapports"/>
    <n v="8"/>
    <s v="Nombre de Rapport validé"/>
    <s v="9.1"/>
    <s v="Nombre de Rapport validé"/>
    <s v="Ankililoaka : Pk 71+271_x000a_Latitude : '-23,35831945°_x000a_Longitude : 43,66712755°"/>
    <m/>
    <s v="PK 0+000 _x000a_PK 71+271 "/>
    <s v="PK 1+400_x000a_PK 71+271 "/>
    <s v="Atsimo Andrefana"/>
    <s v="TOLIARA II"/>
    <s v="Ankililaoka"/>
    <m/>
    <m/>
    <s v="N/A"/>
    <s v="N/A"/>
    <s v="N/A"/>
    <s v="N/A"/>
    <s v="248-AR/BAD/OFID/PRMP/UGPM.2021"/>
    <x v="23"/>
    <n v="1328640000"/>
    <m/>
    <m/>
    <n v="0"/>
    <d v="2021-08-23T00:00:00"/>
    <n v="210"/>
    <s v="TAEP EGIS INFRAMAD"/>
    <n v="0.21690000000000001"/>
    <x v="16"/>
    <n v="0"/>
    <n v="0.33"/>
    <n v="0.33"/>
    <n v="0"/>
    <x v="16"/>
    <m/>
    <x v="18"/>
    <x v="3"/>
  </r>
  <r>
    <s v="206"/>
    <s v="304"/>
    <s v="PAIR"/>
    <s v="AGENCE ROUTIERE / DIRECTION DES INFRASTRUCTURES"/>
    <s v="Mise en œuvre des mesures environnementales dans le cadre du projet de réhabilitation de la RN9 dans la VU de Toliara, pour la construction du pont de Ranozaza et ses voies d'accès et pour la construction de la plateforme d'Ankililoaka"/>
    <x v="4"/>
    <x v="3"/>
    <s v="OFID"/>
    <n v="0"/>
    <s v="RATSIMBA Andrianjatovo Andry_x000a_a.ratsimba@agenceroutiere.mg"/>
    <s v="Nombre de rapports"/>
    <n v="3"/>
    <s v="- Rapport de Suivi Environnemental (RSE) Trimestriel_x000a_"/>
    <s v="9.1"/>
    <s v="- Rapport de Suivi Environnemental (RSE) Trimestriel_x000a_"/>
    <n v="0"/>
    <m/>
    <s v="PK 0+000 _x000a_PK 71+271 "/>
    <s v="PK 1+400_x000a_PK 71+271 "/>
    <s v="Atsimo Andrefana"/>
    <s v="TOLIARA II"/>
    <s v="Ankililaoka"/>
    <m/>
    <m/>
    <s v="N/A"/>
    <s v="N/A"/>
    <s v="N/A"/>
    <s v="N/A"/>
    <n v="0"/>
    <x v="24"/>
    <n v="0"/>
    <m/>
    <m/>
    <n v="0"/>
    <m/>
    <n v="0"/>
    <n v="0"/>
    <n v="0"/>
    <x v="8"/>
    <n v="0"/>
    <n v="0"/>
    <n v="0"/>
    <n v="0"/>
    <x v="8"/>
    <m/>
    <x v="8"/>
    <x v="3"/>
  </r>
  <r>
    <s v="206"/>
    <s v="CP 19"/>
    <s v="Convention Programme N°19 (CP19)"/>
    <s v="DRTP ANDROY"/>
    <s v="Travaux sur la Route Nationale RNS10 (PK 264+000 - PK 434+000) ; _x000a_Travaux sur la Route Nationale RNS13 (PK 223+000 - PK 381+000) ;"/>
    <x v="1"/>
    <x v="0"/>
    <s v="ETAT MALAGASY"/>
    <n v="1102804300"/>
    <s v="JHULVER Philah Herinony    Directeur Régional de l'Aménagement du Territoire et des Travaux Publics Androy                      Tél : 034 52 077 81 / 034 18 480 26                                    E-mail : jhulverphilah@gmail.com"/>
    <s v="Km"/>
    <n v="328"/>
    <s v="- Km des routes entretenues, - Unités d'ouvrages Entretenus,    - Unité d'ouvrages construits"/>
    <s v="9.1"/>
    <s v="Km des routes entretenues,          Ouvrages d'art et de franchissement entretenus, construit             "/>
    <m/>
    <m/>
    <s v="RNS10 : PK 264+000 (Tranoroa)       _x000a__x000a_RNS13 : PK 223+000 (Manakoliva)"/>
    <s v="RNS10 : PK 434+000 (Ambovombe)_x000a__x000a_ RNS13 :PK 381+000 (Ambovombe)"/>
    <s v="Androy"/>
    <s v="Ambovombe, Tsihombe, Beloha, Bekily"/>
    <s v="Tranoroa, Beloha, Tsihombe, Ambondro, Ambonaivo, Ambanisarika, Ambovombe, Ambomalaza, Antanimora Sud, Andalatanosy, Ampamata, Beraketa, Manakoliva"/>
    <s v="Population servie par la RNS.10, entre Tranoroa et Ambovombe, par la RNS.13 entre Manakoliva et Ambovombe"/>
    <m/>
    <m/>
    <m/>
    <m/>
    <m/>
    <m/>
    <x v="25"/>
    <m/>
    <m/>
    <m/>
    <m/>
    <d v="2021-04-01T00:00:00"/>
    <m/>
    <m/>
    <e v="#DIV/0!"/>
    <x v="0"/>
    <m/>
    <n v="0.2"/>
    <n v="0.2"/>
    <n v="0"/>
    <x v="0"/>
    <s v="- Etudes CP.19 finalisées                                  - Devis d'Emploi envoyé au FR le 09/06/2021 et visé le 05/07/21                                                - PPM et AGPM visé par la CRM le 15/07/21                                                              - AGPM Publié dans journal Midi Madagascar le 22/07/2021                                      - DAO finalisé, visé par la CRM le 29/07/2021 et envoyé au Fonds Routier le 04/08/2021 pour DANO.                                          - ANO du Fonds routier le 11/08/2021 ; correction des réserves sur le DAO finalisées ; version finale du DAO envoyé au Fonds Routier en date du 01/09/2021 ; Avis d'Appel d'Offres Ouvert lancé le 30/08/2021 ; Dépouillement prévu le 30/09/2021, mais reporté le 06/10/2021 (suivant recommandation du FR)                                     - Appel d'Offres Infructueux, Programme d'Entretien Courant à repporter à la CP.20"/>
    <x v="19"/>
    <x v="1"/>
  </r>
  <r>
    <s v="206"/>
    <m/>
    <m/>
    <s v="DRTP BETSIBOKA"/>
    <s v="Travaux d'entretien courant des routes nationales dans la région de Betsiboka repartis en douze (12) lots"/>
    <x v="1"/>
    <x v="0"/>
    <s v="ETAT MALAGASY"/>
    <n v="1031794500"/>
    <s v="-RAKOTOMANANA Tafita Andriantahiry, PRMP_x000a_-ANDRIANTOLOTRA A. Lovaniaina, DRATP_x000a_-RAZAFIMANJATO A. Edith, C/SRTP_x000a_"/>
    <s v="Km"/>
    <m/>
    <s v="Km de route construite ;_x000a_Nombre d'ouvrage réalisés"/>
    <s v="9.1.1"/>
    <s v="Km de route réhabilitée et/ou construite"/>
    <m/>
    <m/>
    <m/>
    <m/>
    <s v="Betsiboka"/>
    <s v="Maevatanana"/>
    <s v="CU Maevatanana_x000a_CR Andranomamy_x000a_CR Mahatsinjo_x000a_CR Tsaratanana_x000a_CR Mahazoma"/>
    <m/>
    <m/>
    <m/>
    <m/>
    <m/>
    <m/>
    <m/>
    <x v="26"/>
    <m/>
    <m/>
    <m/>
    <m/>
    <m/>
    <m/>
    <m/>
    <e v="#DIV/0!"/>
    <x v="17"/>
    <m/>
    <n v="0.15"/>
    <n v="0.15"/>
    <n v="0"/>
    <x v="17"/>
    <m/>
    <x v="8"/>
    <x v="1"/>
  </r>
  <r>
    <s v="206"/>
    <s v="CP 19"/>
    <s v="Travaux d'Entretien Courant des Routes Nationales (Campagne 2021)"/>
    <s v="DRTP BETSIBOKA"/>
    <s v="Travaux d'Entretien de Routine de la RNP4 entre les PK 180+000 (Limite Ex-DIRTPI T/M) et PK 207+000 (BK N°207+000/Anjiajia)"/>
    <x v="1"/>
    <x v="0"/>
    <s v="ETAT MALAGASY"/>
    <n v="20872900"/>
    <s v="RAZAFIMANJATO A. Edith, Chef de Service Régional des Travaux Publics de Betsiboka, _x000a_Tél : 034 01 127 15 / 034 13 910 45,                E-mail : edithrazafi16@gmail.com"/>
    <s v="Km"/>
    <n v="27"/>
    <s v="Km de route entretenue"/>
    <s v="9.1"/>
    <s v="KM de route entretenue"/>
    <s v="S : 17°50'38,256'' / E : 47°1'29,946''"/>
    <s v="S : 17°39'3,393'' / E : 46°58,4'4,6398''"/>
    <s v="RNP4 : PK 180+000 (Limite Ex-DIRTPI T/M)"/>
    <s v="PK 207+000 (BK N°207+000/Anjiajia)"/>
    <s v="Betsiboka"/>
    <s v="Maevatanana"/>
    <s v="Mahatsinjo"/>
    <s v="Toute la population du District de Maevatanana"/>
    <n v="15"/>
    <s v="-"/>
    <s v="-"/>
    <s v="-"/>
    <s v="-"/>
    <s v="01-DRATP/BET/PRMP/CP19/FR/2021"/>
    <x v="27"/>
    <n v="21977311.640000001"/>
    <s v="18/03/2021"/>
    <s v="-"/>
    <s v="-"/>
    <d v="2021-10-13T00:00:00"/>
    <n v="60"/>
    <s v="VONONA"/>
    <n v="0.35"/>
    <x v="18"/>
    <n v="0"/>
    <n v="0.3"/>
    <n v="0.3"/>
    <n v="0"/>
    <x v="18"/>
    <s v="Arrêt des travaux du 27-oct-21 au 09-nov-21 suite à la lettre n°766/21-FR/SE"/>
    <x v="20"/>
    <x v="1"/>
  </r>
  <r>
    <s v="206"/>
    <s v="CP 19"/>
    <s v="Travaux d'Entretien Courant des Routes Nationales (Campagne 2021)"/>
    <s v="DRTP BETSIBOKA"/>
    <s v="Travaux d'Entretien de Routine de la RNP4 entre les PK 207+000 (BK N°207+000/Anjiajia) et PK 235+000 (Entrée pont après BK N°235)"/>
    <x v="1"/>
    <x v="0"/>
    <s v="ETAT MALAGASY"/>
    <n v="20729000"/>
    <s v="RAZAFIMANJATO A. Edith, Chef de Service Régional des Travaux Publics de Betsiboka, _x000a_Tél : 034 01 127 15 / 034 13 910 45,                E-mail : edithrazafi16@gmail.com"/>
    <s v="Km"/>
    <n v="28"/>
    <s v="Km de route entretenue"/>
    <s v="9.1"/>
    <s v="KM de route entretenue"/>
    <s v="S : 17°39'3,393'' / E : 46°58,4'4,6398''"/>
    <s v="S : 17°28'24,325'' / E :  46°59'45,11256''"/>
    <s v="PK 207+000 (BK N°207+000/Anjiajia)"/>
    <s v="PK 235+000 (Entrée pont après BK N°235)"/>
    <s v="Betsiboka"/>
    <s v="Maevatanana"/>
    <s v="Andriba"/>
    <s v="Toute la population du District de Maevatanana"/>
    <n v="15"/>
    <s v="-"/>
    <s v="-"/>
    <s v="-"/>
    <s v="-"/>
    <s v="02-DRATP/BET/PRMP/CP19/FR/2021"/>
    <x v="28"/>
    <n v="22924326"/>
    <s v="18/03/2021"/>
    <s v="-"/>
    <s v="-"/>
    <d v="2021-10-13T00:00:00"/>
    <n v="60"/>
    <s v="VONONA"/>
    <n v="0.35"/>
    <x v="19"/>
    <n v="0"/>
    <n v="0.6"/>
    <n v="0.6"/>
    <n v="0"/>
    <x v="19"/>
    <s v="Arrêt des travaux du 27-oct-21 au 09-nov-21 suite à la lettre n°766/21-FR/SE"/>
    <x v="21"/>
    <x v="1"/>
  </r>
  <r>
    <s v="206"/>
    <s v="CP 19"/>
    <s v="Travaux d'Entretien Courant des Routes Nationales (Campagne 2021)"/>
    <s v="DRTP BETSIBOKA"/>
    <s v="Travaux d'Entretien de Routine de la RNP4 entre les PK 235+000 (Entrée pont après BK N°235) et PK 261+000 (BK N°261/sortie Antsiafabositra)"/>
    <x v="1"/>
    <x v="0"/>
    <s v="ETAT MALAGASY"/>
    <n v="20497800"/>
    <s v="RAZAFIMANJATO A. Edith, Chef de Service Régional des Travaux Publics de Betsiboka, _x000a_Tél : 034 01 127 15 / 034 13 910 45,                E-mail : edithrazafi16@gmail.com"/>
    <s v="Km"/>
    <n v="26"/>
    <s v="Km de route entretenue"/>
    <s v="9.1"/>
    <s v="KM de route entretenue"/>
    <s v="S : 17°28'24,325'' / E : 46°59'45,11256''"/>
    <s v="S : 17°17'50,4945'' / E : 46°57'12,9618''17"/>
    <s v="PK 235+000 (Entrée pont après BK N°235)"/>
    <s v="PK 261+000 (BK N°261/sortie Antsiafabositra)"/>
    <s v="Betsiboka"/>
    <s v="Maevatanana"/>
    <s v="Antsiafabositra"/>
    <s v="Toute la population du District de Maevatanana"/>
    <n v="15"/>
    <s v="-"/>
    <s v="-"/>
    <s v="-"/>
    <s v="-"/>
    <s v="03-DRATP/BET/PRMP/CP19/FR/2021"/>
    <x v="29"/>
    <n v="21977311.640000001"/>
    <s v="18/03/2021"/>
    <s v="-"/>
    <s v="-"/>
    <d v="2021-10-13T00:00:00"/>
    <n v="60"/>
    <s v="BODOVOANGY"/>
    <n v="0.35"/>
    <x v="20"/>
    <n v="0"/>
    <n v="0.25"/>
    <n v="0.25"/>
    <n v="0"/>
    <x v="20"/>
    <s v="Arrêt des travaux du 27-oct-21 au 09-nov-21 suite à la lettre n°766/21-FR/SE"/>
    <x v="22"/>
    <x v="1"/>
  </r>
  <r>
    <s v="206"/>
    <s v="CP 19"/>
    <s v="Travaux d'Entretien Courant des Routes Nationales (Campagne 2021)"/>
    <s v="DRTP BETSIBOKA"/>
    <s v="Travaux d'Entretien de Routine de la RNP4 entre les PK 293+000 (Andranobevava) et PK 334+000 (Ravinala)"/>
    <x v="1"/>
    <x v="0"/>
    <s v="ETAT MALAGASY"/>
    <n v="22262300"/>
    <s v="RAZAFIMANJATO A. Edith, Chef de Service Régional des Travaux Publics de Betsiboka, _x000a_Tél : 034 01 127 15 / 034 13 910 45,                E-mail : edithrazafi16@gmail.com"/>
    <s v="Km"/>
    <n v="41"/>
    <s v="Km de route entretenue"/>
    <s v="9.1"/>
    <s v="KM de route entretenue"/>
    <s v="Début :  S : 17°7'19,84872''_x000a_           E : 46°48'33,73524'''_x000a_Fin :      S : 16°57'35,3''_x000a_              E : 46°55'26,7''"/>
    <s v="Début :  S : 17°7'19,84872''_x000a_           E : 46°48'33,73524'''_x000a_Fin :      S : 16°57'35,3''_x000a_              E : 46°55'26,7''"/>
    <s v="PK 293+000 (Andranobevava)"/>
    <s v="PK 334+000 (Ravinala)"/>
    <s v="Betsiboka"/>
    <s v="Maevatanana"/>
    <s v="Beanana, Maevatanana et Maevatanana II"/>
    <s v="Toute la population du District de Maevatanana"/>
    <n v="15"/>
    <s v="-"/>
    <s v="-"/>
    <s v="-"/>
    <s v="-"/>
    <s v="04-DRATP/BET/PRMP/CP19/FR/2021"/>
    <x v="30"/>
    <n v="29998504.640000001"/>
    <s v="18/03/2021"/>
    <s v="-"/>
    <s v="-"/>
    <d v="2021-10-13T00:00:00"/>
    <n v="60"/>
    <s v="KAMBANA"/>
    <n v="0.35"/>
    <x v="21"/>
    <n v="0"/>
    <n v="0.35"/>
    <n v="0.35"/>
    <n v="0"/>
    <x v="21"/>
    <s v="Arrêt des travaux du 27-oct-21 au 09-nov-21 suite à la lettre n°766/21-FR/SE"/>
    <x v="23"/>
    <x v="1"/>
  </r>
  <r>
    <s v="206"/>
    <s v="CP 19"/>
    <s v="Travaux d'Entretien Courant des Routes Nationales (Campagne 2021)"/>
    <s v="DRTP BETSIBOKA"/>
    <s v="Travaux d'Entretien de Routine de la RNP4 entre les PK 334+000 (Ravinala) et PK 369+000 (Borne kilométrique N°369)"/>
    <x v="1"/>
    <x v="0"/>
    <s v="ETAT MALAGASY"/>
    <n v="30413000"/>
    <s v="RAZAFIMANJATO A. Edith, Chef de Service Régional des Travaux Publics de Betsiboka, _x000a_Tél : 034 01 127 15 / 034 13 910 45,                E-mail : edithrazafi16@gmail.com"/>
    <s v="Km"/>
    <n v="35"/>
    <s v="Km de route entretenue"/>
    <s v="9.1"/>
    <s v="KM de route entretenue"/>
    <s v="S : 16°57'35,3''/ E : 46°55'26,7''"/>
    <s v="S : 16°44'35,8'' / E : 47°03'20,6''"/>
    <s v="PK 334+000 (Ravinala)"/>
    <s v="369+000 (Borne kilométrique N°369)"/>
    <s v="Betsiboka"/>
    <s v="Maevatanana"/>
    <s v="Maevatanana II, Berivotra 5/5 et Ambalanjanakomby"/>
    <s v="Toute la population du District de Maevatanana"/>
    <n v="15"/>
    <s v="-"/>
    <s v="-"/>
    <s v="-"/>
    <s v="-"/>
    <s v="05-DRATP/BET/PRMP/CP19/FR/2021"/>
    <x v="31"/>
    <n v="22077808.100000001"/>
    <s v="18/03/2021"/>
    <s v="-"/>
    <s v="-"/>
    <d v="2021-10-13T00:00:00"/>
    <n v="60"/>
    <s v="LES DEUX AMIS"/>
    <n v="0.35"/>
    <x v="17"/>
    <n v="0"/>
    <n v="0.15"/>
    <n v="0.15"/>
    <n v="0"/>
    <x v="17"/>
    <s v="Arrêt des travaux du 27-oct-21 au 09-nov-21 suite à la lettre n°766/21-FR/SE"/>
    <x v="24"/>
    <x v="1"/>
  </r>
  <r>
    <s v="206"/>
    <s v="CP 19"/>
    <s v="Travaux d'Entretien Courant des Routes Nationales (Campagne 2021)"/>
    <s v="DRTP BETSIBOKA"/>
    <s v="Travaux d'Entretien Améliorant et Spécialisé de la RNP4 entre les PK 311+000 (Antsakoamamy) et PK 317+000 (Borne kilométrique N°317)"/>
    <x v="1"/>
    <x v="0"/>
    <s v="ETAT MALAGASY"/>
    <n v="22080000"/>
    <s v="RAZAFIMANJATO A. Edith, Chef de Service Régional des Travaux Publics de Betsiboka, _x000a_Tél : 034 01 127 15 / 034 13 910 45,                E-mail : edithrazafi16@gmail.com"/>
    <s v="Km"/>
    <n v="6"/>
    <s v="Km de route entretenue"/>
    <s v="9.1"/>
    <s v="KM de route entretenue"/>
    <s v=" S : 16°59'30,03'' / E : 46°48'38,012''"/>
    <s v="S : 16°57'01,02'' / E : 46°51'11,01''"/>
    <s v="311+000 (Antsakoamamy) "/>
    <s v="PK 317+000 (Borne kilométrique N°317)"/>
    <s v="Betsiboka"/>
    <s v="Maevatanana"/>
    <s v="Maevatanana"/>
    <s v="Toute la population du District de Maevatanana"/>
    <n v="36"/>
    <s v="-"/>
    <s v="-"/>
    <s v="-"/>
    <s v="-"/>
    <s v="06-DRATP/BET/PRMP/CP19/FR/2021"/>
    <x v="32"/>
    <n v="165528196.56999999"/>
    <s v="18/03/2021"/>
    <s v="-"/>
    <s v="-"/>
    <d v="2021-10-01T00:00:00"/>
    <n v="90"/>
    <s v="BODOVOANGY"/>
    <n v="0.36"/>
    <x v="0"/>
    <n v="0"/>
    <n v="0.2"/>
    <n v="0.2"/>
    <n v="0"/>
    <x v="0"/>
    <s v="Arrêt des travaux du 27-oct-21 au 09-nov-21 suite à la lettre n°766/21-FR/SE"/>
    <x v="25"/>
    <x v="1"/>
  </r>
  <r>
    <n v="206"/>
    <s v="CP 19"/>
    <s v="Travaux d'Entretien Courant des Routes Nationales (Campagne 2021)"/>
    <s v="DRTP BETSIBOKA"/>
    <s v="Travaux d'Entretien de Routine, Améliorant et Spécialisé de la RNT8c entre les PK 0+000 (Antabilao) et PK 6+000 (Antafia)"/>
    <x v="1"/>
    <x v="0"/>
    <s v="ETAT MALAGASY"/>
    <n v="22284000"/>
    <s v="RAZAFIMANJATO A. Edith, Chef de Service Régional des Travaux Publics de Betsiboka, _x000a_Tél : 034 01 127 15 / 034 13 910 45,                E-mail : edithrazafi16@gmail.com"/>
    <s v="Km"/>
    <n v="6"/>
    <s v="Km de route entretenue"/>
    <s v="9.1"/>
    <s v="KM de route entretenue"/>
    <s v="S : 17°0'40,76316'' / E : 46°48'21,394''"/>
    <s v="S : 17°01'28,3'' / E : 46°45'34,4''"/>
    <s v="PK 0+000 (Antabilao)"/>
    <s v="PK 6+000 (Antafia)"/>
    <s v="Betsiboka"/>
    <s v="Maevatanana"/>
    <s v="Maevatanana II"/>
    <s v="Toute la population du District de Maevatanana"/>
    <n v="20"/>
    <s v="-"/>
    <s v="-"/>
    <s v="-"/>
    <s v="-"/>
    <s v="07-DRATP/BET/PRMP/CP19/FR/2021"/>
    <x v="33"/>
    <n v="48497877"/>
    <s v="18/03/2021"/>
    <s v="-"/>
    <s v="-"/>
    <d v="2021-10-13T00:00:00"/>
    <n v="60"/>
    <s v="MARRIO"/>
    <n v="0.35"/>
    <x v="17"/>
    <n v="0"/>
    <n v="0.15"/>
    <n v="0.15"/>
    <n v="0"/>
    <x v="17"/>
    <s v="Arrêt des travaux du 27-oct-21 au 09-nov-21 suite à la lettre n°766/21-FR/SE"/>
    <x v="26"/>
    <x v="1"/>
  </r>
  <r>
    <n v="206"/>
    <s v="CP 19"/>
    <s v="Travaux d'Entretien Courant des Routes Nationales (Campagne 2021)"/>
    <s v="DRTP BETSIBOKA"/>
    <s v="Travaux d'Entretien d'Entretien Améliorant de la RNT8c entre les PK 6+000 (Antafia) et PK 35+000 (Mahazoma)"/>
    <x v="1"/>
    <x v="0"/>
    <s v="ETAT MALAGASY"/>
    <n v="165528200"/>
    <s v="RAZAFIMANJATO A. Edith, Chef de Service Régional des Travaux Publics de Betsiboka, _x000a_Tél : 034 01 127 15 / 034 13 910 45,                E-mail : edithrazafi16@gmail.com"/>
    <s v="Km"/>
    <n v="29"/>
    <s v="Km de route entretenue"/>
    <s v="9.1"/>
    <s v="KM de route entretenue"/>
    <s v="S : 17°01'28,3'' / E : 46°45'34,4''"/>
    <s v="S : 17°10'09,27'' / E : 46°34'05,22''"/>
    <s v="PK 6+000 (Antafia)"/>
    <s v="35+000 (Mahazoma)"/>
    <s v="Betsiboka"/>
    <s v="Maevatanana"/>
    <s v="Bemokotra et Mahazoma"/>
    <s v="Toute la population du District de Maevatanana"/>
    <n v="28"/>
    <s v="-"/>
    <s v="-"/>
    <s v="-"/>
    <s v="-"/>
    <s v="08-DRATP/BET/PRMP/CP19/FR/2021"/>
    <x v="34"/>
    <n v="112005611"/>
    <s v="18/03/2021"/>
    <s v="-"/>
    <s v="-"/>
    <d v="2021-10-01T00:00:00"/>
    <n v="90"/>
    <s v="MARRIO"/>
    <n v="0.36"/>
    <x v="17"/>
    <n v="0"/>
    <n v="0.15"/>
    <n v="0.15"/>
    <n v="0"/>
    <x v="17"/>
    <s v="Arrêt des travaux du 27-oct-21 au 09-nov-21 suite à la lettre n°766/21-FR/SE"/>
    <x v="27"/>
    <x v="1"/>
  </r>
  <r>
    <s v="218"/>
    <s v="387"/>
    <s v="TRAVAUX  D'ENTRETIEN COURANT DES OUVRAGES D'ART (TECOA)"/>
    <s v="DRTP ITASY"/>
    <s v="Dégradation de chaussée au PK 28+900 de la RNS 1 (Imerintsiatosika)"/>
    <x v="1"/>
    <x v="1"/>
    <s v="ETAT MALAGASY"/>
    <m/>
    <s v="Serge RANAIVOARIMANANA Mbinintsoa SRTP 034 70 334 44/ 033 17 844 47"/>
    <s v="Km"/>
    <n v="219.18299999999999"/>
    <s v="Km de route entretenue"/>
    <s v="9.1"/>
    <s v="KM de route entretenue"/>
    <m/>
    <m/>
    <m/>
    <m/>
    <s v="Itasy"/>
    <s v="ARIVONIMAMO_x000a_MIARINARIVO_x000a_SOAVINANDRIANA"/>
    <s v="Ambatomirahavavy-Imeritsiatosika-Arivonimamo-Soamahamanina-Miarinarivo-Analavory-Alatsinainikely-Ampefy-Ampary-_x000a_Soavinandriana"/>
    <m/>
    <m/>
    <m/>
    <m/>
    <m/>
    <m/>
    <m/>
    <x v="35"/>
    <m/>
    <m/>
    <m/>
    <m/>
    <m/>
    <m/>
    <m/>
    <e v="#DIV/0!"/>
    <x v="10"/>
    <m/>
    <n v="1"/>
    <n v="1"/>
    <n v="0"/>
    <x v="10"/>
    <s v="Partenariat 3P"/>
    <x v="28"/>
    <x v="1"/>
  </r>
  <r>
    <s v="218"/>
    <s v="387"/>
    <s v="TRAVAUX  D'ENTRETIEN COURANT DES OUVRAGES D'ART (TECOA)"/>
    <s v="DRTP ITASY"/>
    <s v="Travaux de construction de pavage de la RP85 reliant le fokontany Saromilanja Soanierana Ambony Avaratra et la CU d'Arivonimamo"/>
    <x v="0"/>
    <x v="1"/>
    <s v="ETAT MALAGASY"/>
    <m/>
    <s v="DRATP ITASY"/>
    <s v="Km"/>
    <n v="0.8"/>
    <s v="Km de route réhabilitée"/>
    <s v="9.1"/>
    <s v="Km de route réhabilitée et/ou construite"/>
    <m/>
    <m/>
    <m/>
    <m/>
    <s v="Itasy"/>
    <s v="Arivonimamo"/>
    <s v="Arivonimamo I et Arivonimamo II"/>
    <m/>
    <m/>
    <m/>
    <m/>
    <m/>
    <m/>
    <s v="CONVENTION N°003-TX/REG/ITA/2020"/>
    <x v="36"/>
    <n v="216850000"/>
    <m/>
    <m/>
    <m/>
    <d v="2020-06-30T00:00:00"/>
    <n v="90"/>
    <s v="FENOSOA"/>
    <n v="-5.0111111111111111"/>
    <x v="10"/>
    <m/>
    <n v="1"/>
    <n v="1"/>
    <n v="0"/>
    <x v="10"/>
    <s v="En période de garantie_x000a_date de réception provisoire : 07/07/2021"/>
    <x v="29"/>
    <x v="1"/>
  </r>
  <r>
    <s v="218"/>
    <s v="387"/>
    <s v="TRAVAUX  D'ENTRETIEN COURANT DES OUVRAGES D'ART (TECOA)"/>
    <s v="DRTP ITASY"/>
    <s v="Travaux d'entretien  et de réhabilitation de route dans la ville de Soavinandriana"/>
    <x v="0"/>
    <x v="1"/>
    <s v="ETAT MALAGASY"/>
    <m/>
    <s v="DRATP ITASY"/>
    <s v="Km"/>
    <n v="5"/>
    <s v="Km de route réhabilitée"/>
    <s v="9.1"/>
    <s v="Km de route réhabilitée et/ou construite"/>
    <m/>
    <m/>
    <m/>
    <m/>
    <s v="Itasy"/>
    <s v="SOAVINANDRIANA"/>
    <m/>
    <m/>
    <m/>
    <m/>
    <m/>
    <m/>
    <m/>
    <m/>
    <x v="37"/>
    <m/>
    <m/>
    <m/>
    <m/>
    <m/>
    <m/>
    <m/>
    <e v="#DIV/0!"/>
    <x v="17"/>
    <m/>
    <n v="0.15"/>
    <n v="0.15"/>
    <n v="0"/>
    <x v="17"/>
    <m/>
    <x v="30"/>
    <x v="1"/>
  </r>
  <r>
    <s v="218"/>
    <s v="387"/>
    <s v="TRAVAUX  D'ENTRETIEN COURANT DES OUVRAGES D'ART (TECOA)"/>
    <s v="DRTP ITASY"/>
    <s v="Travaux d'entretien  de routes communales reliant Vohimarina et Ambatoasana"/>
    <x v="0"/>
    <x v="1"/>
    <s v="ETAT MALAGASY"/>
    <m/>
    <s v="Commune Rurale d'Ambatoasana"/>
    <s v="Km"/>
    <n v="15"/>
    <s v="Km de route réhabilitée"/>
    <s v="9.1"/>
    <s v="Km de route réhabilitée et/ou construite"/>
    <m/>
    <m/>
    <m/>
    <m/>
    <s v="Itasy"/>
    <s v="SOAVINANDRIANA"/>
    <m/>
    <m/>
    <m/>
    <m/>
    <m/>
    <m/>
    <m/>
    <m/>
    <x v="38"/>
    <m/>
    <m/>
    <m/>
    <m/>
    <m/>
    <m/>
    <m/>
    <e v="#DIV/0!"/>
    <x v="8"/>
    <m/>
    <n v="0"/>
    <n v="0"/>
    <n v="0"/>
    <x v="8"/>
    <s v="Pour requette de financement"/>
    <x v="8"/>
    <x v="1"/>
  </r>
  <r>
    <s v="206"/>
    <s v="392"/>
    <s v="AMENAGEMENT DE CORRIDORS ET FACILITATION DU COMMERCE"/>
    <s v="PACFC / AGENCE ROUTIERE / DIRECTION GENERALE DES TRAVAUX PUBLICS (DGTP)"/>
    <s v="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 / PHASE II : Controle et surveillance des travaux"/>
    <x v="4"/>
    <x v="1"/>
    <s v="ETAT MALAGASY"/>
    <n v="700000000"/>
    <s v="RAZAFIMAHEFA Ando - andohantenaina@hotmail.mg_x000a_034-47-675-74"/>
    <s v="Nombre de rapports"/>
    <n v="0"/>
    <s v="Nombre de Rapport validé"/>
    <s v="9.1"/>
    <s v="rapport soumis"/>
    <s v="Analamisampy : 22°28'47,67&quot;5_x000a_43°39'35,57&quot;E_x000a__x000a__x000a_RNT 12A : lot 1, début (Taolagnaro) :_x000a_25°00'9.85&quot; S_x000a_46°58'57.84&quot;E _x000a__x000a_RNT 12A : lot 2, début (Masianaka)_x000a_23°21'0.84&quot;S_x000a_47°36'17.02&quot;E"/>
    <s v="Bevoay : 21°49'52,35&quot;5_x000a_43°52'32,03&quot;E_x000a__x000a__x000a_RNT 12A : lot 1, fin (Ebakiky) :_x000a_24°43'43.64&quot;S_x000a_47°08'54.60&quot;E_x000a__x000a_RNT 12A : lot 2, fin (Vangaindrano)_x000a_23°36'17.88&quot;S_x000a_47°36'43,31&quot;E"/>
    <s v="0+000"/>
    <s v="243+800"/>
    <s v="Anosy / Atsimo Atsinanana"/>
    <s v="TAOLAGNARO - VANGANINDRANO"/>
    <s v="MASIANAKA - VANGAINDRANO"/>
    <m/>
    <m/>
    <d v="2021-08-30T00:00:00"/>
    <d v="2021-09-07T00:00:00"/>
    <d v="2021-09-07T00:00:00"/>
    <m/>
    <s v="004-AR/PACFC/20"/>
    <x v="39"/>
    <n v="697578592.41999996"/>
    <m/>
    <m/>
    <m/>
    <d v="2020-11-17T00:00:00"/>
    <n v="25"/>
    <s v="Groupement CIRA SAS &amp; SETEC INTERNATIONAL &amp; SETEC MADAGASCAR &amp; ASA_x000a_TARATRA"/>
    <s v="Phase I : 100%_x000a_Phase II : 0%"/>
    <x v="22"/>
    <n v="0.2"/>
    <n v="0.49"/>
    <n v="0.49"/>
    <n v="0"/>
    <x v="22"/>
    <s v="Phase I : 100%_x000a_Phase II : 0%"/>
    <x v="8"/>
    <x v="3"/>
  </r>
  <r>
    <s v="206"/>
    <s v="392"/>
    <s v="AMENAGEMENT DE CORRIDORS ET FACILITATION DU COMMERCE"/>
    <s v="PACFC / AGENCE ROUTIERE / DIRECTION GENERALE DES TRAVAUX PUBLICS (DGTP)"/>
    <s v="Actualisation des 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 PHASE I"/>
    <x v="4"/>
    <x v="3"/>
    <s v="BAD / EU / ETAT MALAGASY"/>
    <n v="12000000000"/>
    <s v="PACFC_x000a__x000a_Point Focal : RAZAFIMAHEFA Ando Nantenaina (Coordonnateur)_x000a_Responsable du projet : _x000a_RANDRIANARISON Ando Manalina"/>
    <s v="Nombre de rapports"/>
    <n v="26"/>
    <m/>
    <s v="9.1"/>
    <s v="nombre de rapport"/>
    <s v="RNT 12A : lot 1, début (Taolagnaro) :_x000a_25°00'9.85&quot; S_x000a_46°58'57.84&quot;E _x000a__x000a_RNT 12A : lot 2, début (Masianaka)_x000a_23°21'0.84&quot;S_x000a_47°36'17.02&quot;E_x000a_"/>
    <s v="RNT 12A : lot 1, fin (Ebakiky) :_x000a_24°43'43.64&quot;S_x000a_47°08'54.60&quot;E_x000a__x000a_RNT 12A : lot 2, fin (Vangaindrano)_x000a_23°36'17.88&quot;S_x000a_47°36'43,31&quot;E"/>
    <s v="0+000_x000a_203+800_x000a_44+850 (pont)_x000a_203+800 (pont)"/>
    <s v="44+850_x000a_243+000_x000a_44+850 (pont)_x000a_203+800 (pont)"/>
    <s v="Anosy / Atsimo Atsinanana"/>
    <s v="Taolagnaro, Vangaindrano"/>
    <m/>
    <m/>
    <m/>
    <m/>
    <m/>
    <m/>
    <m/>
    <s v="Marché n°005-AR/PACFC/20"/>
    <x v="40"/>
    <n v="9515881653.0799999"/>
    <m/>
    <m/>
    <m/>
    <d v="2020-10-29T00:00:00"/>
    <n v="930"/>
    <s v="Groupement CIRA SAS &amp; SETEC INTERNATIONAL &amp; SETEC MADAGASCAR &amp; ASA_x000a_TARATRA"/>
    <n v="0.54838709677419351"/>
    <x v="17"/>
    <n v="0.2"/>
    <n v="0.15"/>
    <n v="0.15"/>
    <n v="0"/>
    <x v="17"/>
    <s v="Phase I : 100%_x000a_Phase II : 0%"/>
    <x v="31"/>
    <x v="3"/>
  </r>
  <r>
    <s v="206"/>
    <s v="392"/>
    <s v="AMENAGEMENT DE CORRIDORS ET FACILITATION DU COMMERCE"/>
    <s v="PACFC / AGENCE ROUTIERE / DIRECTION GENERALE DES TRAVAUX PUBLICS (DGTP)"/>
    <s v="Contrôle et Surveillance des travaux d’aménagement et de bitumage de la RN9 entre Analamisampy et Bevoay (PK107+400 - PK192+780) et entre Bevoay et Manja (PK194+730 - PK274+844"/>
    <x v="4"/>
    <x v="3"/>
    <s v="BAD / ETAT MALAGASY"/>
    <n v="15000000000"/>
    <s v="Point Focal : RAZAFIMAHEFA Ando Nantenaina (Coordonnateur)_x000a_Responsable du projet : _x000a_RABE Roger"/>
    <s v="Nombre de rapports"/>
    <n v="31"/>
    <m/>
    <s v="9.1"/>
    <s v="nombre de rapport périodique"/>
    <s v="Analamisampy : 22°28'47,67&quot;5_x000a_43°39'35,57&quot;E_x000a_"/>
    <s v="Manja : _x000a_21°26'08,53&quot;S_x000a_44°19'56,21&quot;E"/>
    <s v="107+400"/>
    <s v="274+844"/>
    <s v="Atsimo Andrefana / Menabe"/>
    <s v="Toliara II, Morombe, Manja"/>
    <s v="Antanimieva, Befandriana Atsimo, Nosy Ambositra, Ankiliabo"/>
    <m/>
    <m/>
    <m/>
    <m/>
    <m/>
    <m/>
    <s v="Marché n°006-AR/PACFC/20"/>
    <x v="41"/>
    <n v="12274261104.5"/>
    <m/>
    <m/>
    <n v="3747277167.98"/>
    <d v="2020-09-09T00:00:00"/>
    <n v="930"/>
    <s v="GROUPEMENT TAEP / EGIS-Inframad"/>
    <n v="0.4946236559139785"/>
    <x v="3"/>
    <n v="0.36049999999999999"/>
    <n v="0.4"/>
    <n v="0.4"/>
    <n v="0"/>
    <x v="3"/>
    <m/>
    <x v="32"/>
    <x v="3"/>
  </r>
  <r>
    <s v="206"/>
    <s v="392"/>
    <s v="AMENAGEMENT DE CORRIDORS ET FACILITATION DU COMMERCE"/>
    <s v="PACFC / AGENCE ROUTIERE / DIRECTION GENERALE DES TRAVAUX PUBLICS (DGTP)"/>
    <s v="PACFC : Travaux d'aménagement et de bitumage de la route nationale n°9 - Lot 1 entre Analamisampy et Bevoay (PK107+400 - PK192+780)"/>
    <x v="0"/>
    <x v="3"/>
    <s v="BAD / ETAT MALAGASY"/>
    <n v="81808381500"/>
    <s v="PACFC_x000a_Point Focal : RAZAFIMAHEFA Ando Nantenaina (Coordonnateur)_x000a_Responsable du projet : RABE Roger"/>
    <s v="Km"/>
    <n v="85"/>
    <s v="Km de route construite ;_x000a_Nombre d'ouvrage réalisés"/>
    <s v="9.1.1"/>
    <s v="Km de route réhabilitée et/ou construite"/>
    <s v="Analamisampy : 22°28'47,67&quot;5_x000a_43°39'35,57&quot;E_x000a_"/>
    <s v="Bevoay : _x000a_21°49'52,35&quot;S_x000a_43°52'32,03&quot;E"/>
    <s v="107+400"/>
    <s v="PK192+780"/>
    <s v="Atsimo Andrefana"/>
    <s v="BEVOAY - ANALAMISAMPY"/>
    <s v="Antanimieva, Befandriana Atsimo, Nosy Ambositra"/>
    <m/>
    <m/>
    <m/>
    <m/>
    <m/>
    <m/>
    <s v="Marché n°002-MATP/AR/PACFC/20"/>
    <x v="42"/>
    <n v="126557493203"/>
    <m/>
    <m/>
    <m/>
    <d v="2020-11-21T00:00:00"/>
    <n v="900"/>
    <s v="CRBC (China Road and Bridge Corporation)"/>
    <n v="0.55888888888888888"/>
    <x v="23"/>
    <n v="3.95E-2"/>
    <n v="0.13200000000000001"/>
    <n v="0.13200000000000001"/>
    <n v="0"/>
    <x v="23"/>
    <s v="débroussaillage = 49,25 km_x000a_décapage = 32 km_x000a_reprofilage = 31 km_x000a_remblai = 20,25 km"/>
    <x v="33"/>
    <x v="1"/>
  </r>
  <r>
    <s v="206"/>
    <s v="392"/>
    <s v="AMENAGEMENT DE CORRIDORS ET FACILITATION DU COMMERCE"/>
    <s v="PACFC / AGENCE ROUTIERE / DIRECTION GENERALE DES TRAVAUX PUBLICS (DGTP)"/>
    <s v="PACFC : Travaux d'aménagement et de bitumage de la route nationale n°9 - Lot 2 entre Bevoay et Manja (PK194+730 – PK 274+844)"/>
    <x v="0"/>
    <x v="3"/>
    <s v="BAD / ETAT MALAGASY"/>
    <n v="108059984700"/>
    <s v="PACFC_x000a_Point Focal : RAZAFIMAHEFA Ando Nantenaina (Coordonnateur)_x000a_Responsable du projet : RANDRIANARISON Ando Manalina"/>
    <s v="Km"/>
    <n v="80"/>
    <s v="Km de route construite ;_x000a_Nombre d'ouvrage réalisés"/>
    <s v="9.1.1"/>
    <s v="Km de route réhabilitée et/ou construite"/>
    <s v="Bevoay : 21°49'52,35&quot;5_x000a_43°52'32,03&quot;E_x000a_"/>
    <s v="Manja : _x000a_21°26'08,53&quot;S_x000a_44°19'56,21&quot;E"/>
    <s v="194+730"/>
    <s v="274+844"/>
    <s v="Atsimo Andrefana"/>
    <s v="Manja"/>
    <s v="Ankiliabo"/>
    <m/>
    <m/>
    <m/>
    <m/>
    <m/>
    <m/>
    <s v="Marché n°003-MATP/AR/PACFC/20"/>
    <x v="43"/>
    <n v="126456512400"/>
    <m/>
    <m/>
    <m/>
    <d v="2020-08-18T00:00:00"/>
    <n v="900"/>
    <s v="CRCC"/>
    <n v="0.45333333333333331"/>
    <x v="24"/>
    <n v="0.26629999999999998"/>
    <n v="0.4244"/>
    <n v="0.4244"/>
    <n v="0"/>
    <x v="24"/>
    <s v="décaoage ) 56 km_x000a_remblai = 47 km_x000a_fondation = 18 km_x000a_couche de base = 3 km"/>
    <x v="34"/>
    <x v="1"/>
  </r>
  <r>
    <s v="206"/>
    <s v="392"/>
    <s v="AMENAGEMENT DE CORRIDORS ET FACILITATION DU COMMERCE"/>
    <s v="PACFC / AGENCE ROUTIERE / DIRECTION GENERALE DES TRAVAUX PUBLICS (DGTP)"/>
    <s v="Travaux d'aménagement et de bitumage de Lot 1 : RNT12A entre Fort-dauphin et Ebakiky (PK 0+000 - PK 44+850) ainsi que les travaux de construction du pont d’Ebakiky au PK 44+850 "/>
    <x v="0"/>
    <x v="3"/>
    <s v="UE / GVT"/>
    <n v="79662169790"/>
    <s v="RAZAFIMAHEFA Ando - andohantenaina@hotmail.mg_x000a_034-47-675-74"/>
    <s v="Km"/>
    <n v="45"/>
    <s v="1°) Installation terminée à 50%_x000a_2°) 5 km de terrassement _x000a_3°) 5% d'ouvrages d'assainissement terminés"/>
    <s v="9.1"/>
    <s v="Kilomètre de routes réhabilités"/>
    <s v="LATITUDE DEBUT : 23°21'0,84&quot;S_x000a_LONGITUDE DEBUT : 47°36'17,02&quot;E"/>
    <s v="LATITUDE FIN : 23°35'56,16&quot;S_x000a_LONGITUDE FIN : 47°36'41,78&quot; E"/>
    <s v="0+000"/>
    <s v="44+850"/>
    <s v="Anosy"/>
    <s v="TAOLAGNARO"/>
    <s v="TAOLAGNARO - EBAKIKY"/>
    <m/>
    <m/>
    <s v="N/A"/>
    <s v="N/A"/>
    <s v="N/A"/>
    <s v="N/A"/>
    <s v="N/A"/>
    <x v="44"/>
    <s v="N/A"/>
    <m/>
    <m/>
    <m/>
    <m/>
    <s v="N/A"/>
    <s v="N/A"/>
    <s v="N/A"/>
    <x v="25"/>
    <s v="N/A"/>
    <m/>
    <m/>
    <n v="0"/>
    <x v="25"/>
    <s v="ouverture des offres le 29/10/2021 à 10H"/>
    <x v="8"/>
    <x v="1"/>
  </r>
  <r>
    <s v="206"/>
    <s v="392"/>
    <s v="AMENAGEMENT DE CORRIDORS ET FACILITATION DU COMMERCE"/>
    <s v="PACFC / AGENCE ROUTIERE / DIRECTION GENERALE DES TRAVAUX PUBLICS (DGTP)"/>
    <s v="Travaux d'aménagement et de bitumage de Lot 2 : RNT12A entre Masianaka et Vangaindrano (PK 203+800- PK 243+000) ainsi que les travaux de construction du pont de Masianaka au PK 203+800"/>
    <x v="0"/>
    <x v="3"/>
    <s v="UE / GVT"/>
    <n v="69626690210"/>
    <s v="RAZAFIMAHEFA Ando - andohantenaina@hotmail.mg_x000a_034-47-675-74"/>
    <s v="Km"/>
    <n v="40"/>
    <s v="1°) Installation terminée à 50%_x000a_2°) 5 km de terrassement _x000a_3°) 5% d'ouvrages d'assainissement terminés"/>
    <s v="9.1"/>
    <s v="Kilomètre de routes réhabilités"/>
    <s v="LATITUDE DEBUT : 24°43'47,11&quot; S_x000a_LONGITUDE DEBUT :_x000a_47°8'52,26&quot; E "/>
    <s v="LATITUDE FIN : 25°0'9,85&quot; S_x000a_LONGITUDE FIN :_x000a_46°58'57,84&quot; E"/>
    <s v="203+800"/>
    <s v="243+000"/>
    <s v="Anosy / Atsimo Atsinanana"/>
    <s v="TAOLAGNARO - VANGANINDRANO"/>
    <s v="MASIANAKA - VANGAINDRANO"/>
    <m/>
    <m/>
    <s v="N/A"/>
    <s v="N/A"/>
    <s v="N/A"/>
    <s v="N/A"/>
    <s v="N/A"/>
    <x v="45"/>
    <s v="N/A"/>
    <m/>
    <m/>
    <m/>
    <m/>
    <s v="N/A"/>
    <s v="N/A"/>
    <s v="N/A"/>
    <x v="25"/>
    <s v="N/A"/>
    <m/>
    <m/>
    <n v="0"/>
    <x v="25"/>
    <s v="ouverture des offres le 29/10/2021 à 10H"/>
    <x v="8"/>
    <x v="1"/>
  </r>
  <r>
    <s v="206"/>
    <s v="393"/>
    <s v="TRAVAUX DE BITUMAGE DE LA RN5A ENTRE AMBILOBE ET VOHEMAR"/>
    <s v="DIRECTION DES INFRASTRUCTURES (DINFRA)"/>
    <s v="TRAVAUX DE BITUMAGE DE LA RN5A ENTRE AMBILOBE ET VOHEMAR"/>
    <x v="0"/>
    <x v="3"/>
    <s v="EXIM BANK / ETAT MALAGASY"/>
    <n v="8551000000"/>
    <s v="RAZAFIMBOLONA Ralinoro Mail : rabigauche@yahoo.fr_x000a_Tel : 034 05 561 87"/>
    <s v="Km"/>
    <n v="151.69999999999999"/>
    <s v="151 Km de route, 23 ponts à réparer ou à construire et des dalots cadres"/>
    <s v="9.1.2001"/>
    <s v="Km de route réhabilitée et/ou construite"/>
    <s v="Début :_x000a_Latitude : 13°11’19.504’’S Longitude : 49°3’12.694’’E_x000a_"/>
    <s v="Fin :_x000a_Latitude : 13°24’7.694’’S Longitude : 49°59’0.298’’E"/>
    <s v="0+000_x000a_Ambilobe"/>
    <s v="151+000_x000a_Vohémar"/>
    <s v="DIANA / SAVA"/>
    <s v="Ambilobe et Vohémar"/>
    <s v="Marivorahona, Ambakirano, Betsiaka, Maromokotra, Daraina, Nosibe (Madirobe), Ampondra, Vohémar"/>
    <m/>
    <m/>
    <m/>
    <m/>
    <m/>
    <m/>
    <s v="Marché N°159-MTP/PRMP/UGPM.FC/RPI.18."/>
    <x v="46"/>
    <n v="605365379136"/>
    <m/>
    <m/>
    <s v="DP 0 (Avance de démarrage) :_x000a_100 894 101 359,50 "/>
    <d v="2019-12-08T00:00:00"/>
    <n v="885"/>
    <s v="CRBC (China Road and Bridge Corporation)"/>
    <n v="0.15706214689265538"/>
    <x v="26"/>
    <n v="0.17"/>
    <n v="0.54"/>
    <n v="0.54"/>
    <n v="0"/>
    <x v="26"/>
    <s v="Avenant en cours "/>
    <x v="35"/>
    <x v="1"/>
  </r>
  <r>
    <s v="206"/>
    <n v="393"/>
    <s v="TRAVAUX DE BITUMAGE DE LA RN5A ENTRE AMBILOBE ET VOHEMAR"/>
    <s v="DIRECTION DES INFRASTRUCTURES (DINFRA)"/>
    <s v="Contrôle et Surveillance des Travaux de bitumage de la RNS 5A entre AMBILOBE et VOHEMAR"/>
    <x v="4"/>
    <x v="1"/>
    <s v="ETAT MALAGASY"/>
    <n v="3233820776"/>
    <s v="RAFALISOA Dafara Anjarason : dafaranjarason@gmail.com_x000a_Tel : 034 05 614 19"/>
    <s v="Nombre de rapports"/>
    <m/>
    <n v="0"/>
    <s v="9.1.1"/>
    <n v="0"/>
    <s v="Début :_x000a_Latitude : 13°11’19.504’’S Longitude : 49°3’12.694’’E_x000a_"/>
    <s v="Fin :_x000a_Latitude : 13°24’7.694’’S Longitude : 49°59’0.298’’E"/>
    <s v="0+000_x000a_Ambilobe"/>
    <s v="151+000_x000a_Vohémar"/>
    <s v="DIANA / SAVA"/>
    <s v="Ambilobe et Vohémar"/>
    <s v="Marivorahona, Ambakirano, Betsiaka, Maromokotra, Daraina, Nosibe (Madirobe), Ampondra, Vohémar"/>
    <n v="0"/>
    <m/>
    <m/>
    <m/>
    <m/>
    <m/>
    <s v="Marché N°003-PI/MATP/PRMP/TP.RPI.20 et son avenant N° 01"/>
    <x v="47"/>
    <n v="3233820776"/>
    <m/>
    <m/>
    <m/>
    <d v="2021-01-15T00:00:00"/>
    <n v="450"/>
    <s v="Bureau d'études EC PLUS"/>
    <n v="0.24"/>
    <x v="27"/>
    <n v="0"/>
    <n v="0.67"/>
    <n v="0.67"/>
    <n v="0"/>
    <x v="27"/>
    <m/>
    <x v="8"/>
    <x v="3"/>
  </r>
  <r>
    <s v="206"/>
    <m/>
    <s v="PROJET DE CONNECTIVITE POUR AMELIORER LES MOYENS DE SUBSISTANCE EN MILIEU RURAL"/>
    <s v="PACT / DIRECTION GENERALE DES TRAVAUX PUBLICS (DGTP)"/>
    <s v="TRAVAUX DE BITUMAGE DE LA ROUTE NATIONALE _x000a_44 RELIANT AMBOASARY VOHIDIALA (PK 60  AU PK 133)"/>
    <x v="0"/>
    <x v="3"/>
    <s v="IDA-6505-MG"/>
    <n v="105379877776.8"/>
    <s v="PACT"/>
    <s v="Km"/>
    <n v="73"/>
    <s v="Km de route réhabilitée et/ou construite"/>
    <s v="9.1"/>
    <s v="Km de route réhabilitée et/ou construite"/>
    <m/>
    <m/>
    <s v="PK 60"/>
    <s v="PK 133"/>
    <s v="Alaotra Mangoro"/>
    <s v="AMBATONDRAZAKA"/>
    <s v="Vohidiala"/>
    <m/>
    <m/>
    <m/>
    <m/>
    <m/>
    <m/>
    <s v="02-AOI/PACT/2020"/>
    <x v="48"/>
    <n v="105379877776.8"/>
    <m/>
    <m/>
    <m/>
    <d v="2021-04-01T00:00:00"/>
    <n v="720"/>
    <s v="CRBC (China Road and Bridge Corporation)"/>
    <n v="0.63055555555555554"/>
    <x v="28"/>
    <n v="0.16420000000000001"/>
    <n v="0.24079999999999999"/>
    <n v="0.25119999999999998"/>
    <n v="1.0399999999999993E-2"/>
    <x v="28"/>
    <m/>
    <x v="36"/>
    <x v="1"/>
  </r>
  <r>
    <s v="206"/>
    <m/>
    <m/>
    <s v="PACT / DIRECTION GENERALE DES TRAVAUX PUBLICS (DGTP)"/>
    <s v="TRAVAUX DE BITUMAGE DE LA ROUTE NATIONALE 44 RELIANT _x000a_MAROVOAY AMBOASARY (PK 20 A PK 60) ET SON AVENANT"/>
    <x v="0"/>
    <x v="3"/>
    <s v="IDA/BANQUE MONDIALE-PPAV2260-MG"/>
    <n v="76374491592.809998"/>
    <s v="PACT"/>
    <s v="Km"/>
    <n v="40"/>
    <s v="Km de route réhabilitée et/ou construite"/>
    <s v="9.1"/>
    <s v="Km de route réhabilitée et/ou construite"/>
    <s v="Marovoay (x: 209498,41; y:7921628,22; ZTn: 909,10)"/>
    <s v="Amboasary (18° 26' 48.07&quot; Sud, 48° 15' 47.51&quot; Est)"/>
    <s v="PK 20"/>
    <s v="PK 60"/>
    <s v="Alaotra Mangoro"/>
    <s v="AMBATONDRAZAKA"/>
    <s v="Vohidiala"/>
    <n v="34000"/>
    <n v="16"/>
    <m/>
    <m/>
    <m/>
    <m/>
    <s v="01/T-AOI/MAHTP/SG/DGTP/PACT/2019"/>
    <x v="49"/>
    <n v="76374491592.809998"/>
    <m/>
    <m/>
    <m/>
    <d v="2019-10-10T00:00:00"/>
    <n v="540"/>
    <s v="CGC (China Géo-Engineering Corporation)"/>
    <n v="0.874"/>
    <x v="29"/>
    <n v="0.76659999999999995"/>
    <n v="0.92530000000000001"/>
    <n v="0.94159999999999999"/>
    <n v="1.6299999999999981E-2"/>
    <x v="29"/>
    <m/>
    <x v="37"/>
    <x v="1"/>
  </r>
  <r>
    <s v="206"/>
    <m/>
    <m/>
    <s v="PACT / DIRECTION GENERALE DES TRAVAUX PUBLICS (DGTP)"/>
    <s v="TRAVAUX DE BITUMAGE DE LA ROUTE NATIONALE 44 RELIANT _x000a_MAROVOAY AMBOASARY (PK 20 A PK 60) "/>
    <x v="4"/>
    <x v="3"/>
    <s v="IDA/BANQUE MONDIALE-PPAV2260-MG"/>
    <n v="3330000"/>
    <s v="PACT: RANDRIAMILANTO Jean Frédéric_x000a_MTP: thierry RATIARISOA"/>
    <s v="Km"/>
    <n v="40"/>
    <s v="Kilomètre de routes réhabilitées"/>
    <s v="9.1"/>
    <s v="Km de route réhabilitée et/ou construite"/>
    <s v="Marovoay (x: 209498,41; y:7921628,22; ZTn: 909,10)"/>
    <s v="Amboasary (18° 26' 48.07&quot; Sud, 48° 15' 47.51&quot; Est)"/>
    <s v="PK 20"/>
    <s v="PK 60"/>
    <s v="Alaotra Mangoro"/>
    <s v="AMBATONDRAZAKA"/>
    <s v="Vohidiala"/>
    <m/>
    <m/>
    <m/>
    <m/>
    <m/>
    <m/>
    <s v="07/SFQC/DGTP-PACT/19"/>
    <x v="50"/>
    <n v="2037492"/>
    <s v="Du 22 Juillet 2019 au 14 Janvier 2020"/>
    <m/>
    <n v="2037492"/>
    <d v="2020-01-14T00:00:00"/>
    <n v="27"/>
    <s v="Groupement ADS"/>
    <n v="-25.25925925925926"/>
    <x v="30"/>
    <n v="0"/>
    <n v="0.92"/>
    <n v="0.94"/>
    <n v="1.9999999999999907E-2"/>
    <x v="30"/>
    <s v="Photos:_x000a_1- Engazonnement au PK 43+800_x000a_2- Réunion de mise au point avec l’équipe Madarails pour la mise en oeuvre effective de deux passages à niveau."/>
    <x v="38"/>
    <x v="1"/>
  </r>
  <r>
    <s v="206"/>
    <m/>
    <m/>
    <s v="PACT / DIRECTION GENERALE DES TRAVAUX PUBLICS (DGTP)"/>
    <s v="Contrôle et surveillance : TRAVAUX D’AMENAGEMENT ET DE BITUMAGE DE LA RN44 ENTRE AMBOASARY ET VOHIDIALA DU PK 60+000 AU PK 133+001"/>
    <x v="4"/>
    <x v="3"/>
    <s v="IDA/BANQUE MONDIALE-PPAV2260-MG"/>
    <n v="5550000"/>
    <s v="PACT: RANDRIAMILANTO Jean Frédéric_x000a_MTP: thierry RATIARISOA"/>
    <s v="Km"/>
    <n v="73"/>
    <s v="Kilomètre de routes réhabilitées"/>
    <m/>
    <s v="Km de route réhabilitée et/ou construite"/>
    <s v="Amboasary (18° 26' 48.07&quot; Sud, 48° 15' 47.51&quot; Est)"/>
    <s v="Vohidiala_x000a_(17° 53' 7.95&quot; Sud, 48° 15' 17.97&quot; Est)"/>
    <n v="60"/>
    <n v="133"/>
    <s v="Alaotra Mangoro"/>
    <s v="AMBATONDRAZAKA"/>
    <m/>
    <n v="358154"/>
    <n v="17"/>
    <m/>
    <m/>
    <m/>
    <m/>
    <s v="06/SFQC/PACT/2020"/>
    <x v="51"/>
    <n v="6292357"/>
    <s v="Du 30 Décembre 2019  au 09 Décembre 2020"/>
    <m/>
    <n v="6292357"/>
    <d v="2020-12-09T00:00:00"/>
    <n v="720"/>
    <s v="Groupement ADS"/>
    <n v="0.52"/>
    <x v="31"/>
    <n v="0"/>
    <n v="0.52"/>
    <n v="0.52"/>
    <n v="0"/>
    <x v="31"/>
    <s v="Photos:_x000a_1- Mise en oeuvre remblai d’ouvrage;_x000a_2-Carrière au PK 105 : Produits rocheux)."/>
    <x v="39"/>
    <x v="1"/>
  </r>
  <r>
    <s v="206"/>
    <m/>
    <m/>
    <s v="PACT / DIRECTION GENERALE DES TRAVAUX PUBLICS (DGTP)"/>
    <s v="Travaux de bitumage de 35 km de la RN12A  entre Somisika et  Masianaka "/>
    <x v="0"/>
    <x v="3"/>
    <s v="IDA/BANQUE MONDIALE – P166526"/>
    <n v="44770000"/>
    <s v="PACT: RANDRIAMILANTO Jean Frédéric_x000a_MTP: Rakotovao Andriatiana Marcellin'"/>
    <s v="Km"/>
    <n v="35"/>
    <s v="Kilomètre de routes réhabilitées"/>
    <m/>
    <s v="Km de route réhabilitée et/ou construite"/>
    <s v="Somisika(X= 757994.294; Y= 7356762.456)"/>
    <s v="Somisika(X= 757994.294; Y= 7356762.456)"/>
    <n v="30"/>
    <n v="65"/>
    <s v="Atsimo Antsinanana"/>
    <s v="Vangaindrano"/>
    <s v="Masianaka et Manambondro"/>
    <n v="357271"/>
    <s v="Non disponible"/>
    <m/>
    <m/>
    <m/>
    <m/>
    <m/>
    <x v="52"/>
    <s v="Non Disponible"/>
    <s v="Du 10 Mai 2021 jusqu'à present"/>
    <m/>
    <s v="Non Disponible"/>
    <s v="Non Disponible"/>
    <n v="1080"/>
    <s v="Non Disponible"/>
    <m/>
    <x v="8"/>
    <n v="0"/>
    <n v="0"/>
    <n v="0"/>
    <n v="0"/>
    <x v="8"/>
    <s v="Evaluation des offres en cours_x000a_"/>
    <x v="8"/>
    <x v="1"/>
  </r>
  <r>
    <s v="206"/>
    <m/>
    <m/>
    <s v="PACT / DIRECTION GENERALE DES TRAVAUX PUBLICS (DGTP)"/>
    <s v="Travaux de construction du pont de Manambondro"/>
    <x v="0"/>
    <x v="3"/>
    <s v="IDA/BANQUE MONDIALE – P166527"/>
    <n v="44770000"/>
    <s v="PACT: RANDRIAMILANTO Jean Frédéric_x000a_MTP: Rakotovao Andriatiana Marcellin'"/>
    <s v="ML d'ouvrage"/>
    <n v="20"/>
    <s v=" nouveaux ponts construits (travées supérieures à 20 mètres) "/>
    <m/>
    <s v="Km de route réhabilitée et/ou construite"/>
    <s v="Manambondro (X= 759731.065 ; Y= 7364021.566)"/>
    <m/>
    <n v="30"/>
    <m/>
    <s v="Atsimo Antsinanana"/>
    <s v="Vangaindrano"/>
    <s v="Manambondro"/>
    <n v="357271"/>
    <s v="Non disponible"/>
    <m/>
    <m/>
    <m/>
    <m/>
    <m/>
    <x v="53"/>
    <s v="Non Disponible"/>
    <s v="Du 10 Mai 2021 jusqu'à present"/>
    <m/>
    <s v="Non Disponible"/>
    <s v="Non Disponible"/>
    <n v="720"/>
    <s v="Non Disponible"/>
    <m/>
    <x v="8"/>
    <n v="0"/>
    <n v="0"/>
    <n v="0"/>
    <n v="0"/>
    <x v="8"/>
    <s v="Evaluation des offres en cours"/>
    <x v="8"/>
    <x v="2"/>
  </r>
  <r>
    <s v="206"/>
    <m/>
    <m/>
    <s v="PACT / DIRECTION GENERALE DES TRAVAUX PUBLICS (DGTP)"/>
    <s v="Contrôle et surveillance : Travaux de bitumage de 35 km de la RN12A  entre Somisika et  Masihanaka  et Travaux de construction du pont de Manambondro"/>
    <x v="4"/>
    <x v="3"/>
    <s v="IDA/BANQUE MONDIALE – P166528"/>
    <n v="4625000"/>
    <s v="PACT: RANDRIAMILANTO Jean Frédéric_x000a_MTP: Rakotovao Andriatiana Marcellin'"/>
    <s v="Km"/>
    <n v="35"/>
    <s v="Kilomètre de routes réhabilitées_x000a__x000a_nouveaux ponts construits"/>
    <m/>
    <s v="Km de route réhabilitée et/ou construite"/>
    <s v="Somisika(X= 757994.294; Y= 7356762.456)"/>
    <s v="Manambondro (X= 759731.065 ; Y= 7364021.566)"/>
    <n v="30"/>
    <n v="65"/>
    <s v="Atsimo Antsinanana"/>
    <s v="Vangaindrano"/>
    <s v="Masianaka et Manambondro"/>
    <n v="357271"/>
    <s v="Non disponible"/>
    <m/>
    <m/>
    <m/>
    <m/>
    <m/>
    <x v="54"/>
    <s v="Non Disponible"/>
    <s v="Du 30 Janvier 2021 jusqu'à present"/>
    <m/>
    <m/>
    <m/>
    <n v="1110"/>
    <s v="Non Disponible"/>
    <m/>
    <x v="8"/>
    <n v="0"/>
    <n v="0"/>
    <n v="0"/>
    <n v="0"/>
    <x v="8"/>
    <s v="Passation de marché en cours"/>
    <x v="8"/>
    <x v="1"/>
  </r>
  <r>
    <s v="206"/>
    <s v="237"/>
    <s v="CONSTRUCTION RN 43 SAMBAINA - FARATSIHO - SOAVINANDRIANA"/>
    <s v="AGENCE ROUTIERE"/>
    <s v="Travaux de réhabilitation de la route nationale secondaire N°43 « Faratsiho – Sambaina ; Ambohibary–Ampetsapetsa »"/>
    <x v="0"/>
    <x v="3"/>
    <s v="BADEA / FSD / ETAT MALAGASY"/>
    <n v="70252000000"/>
    <s v="Andrianjafimahefarinjo Soarilala Lynà_x000a_lyna2020arm@gmail.com_x000a_034-30-384-22"/>
    <s v="Km"/>
    <n v="51"/>
    <s v="Km de route réhabilitée et/ou construite"/>
    <s v="9.1"/>
    <s v="Km de route réhabilitée et/ou construite"/>
    <s v=" Debut de la route :    X : 8 541 647,868                   Y: 474 976,511                        "/>
    <s v="Fin de la Route      X : 8 520 477,777                     Y : 576 220,816"/>
    <s v="0+000"/>
    <s v="151+700"/>
    <s v="Vakinankaratra"/>
    <s v="FARATSIHO"/>
    <s v="AMBOHIBARY- FARATSIHO"/>
    <m/>
    <m/>
    <m/>
    <m/>
    <m/>
    <m/>
    <s v="120 MTP/ARM.18 "/>
    <x v="55"/>
    <n v="73854617368.669998"/>
    <m/>
    <m/>
    <n v="49005041001.185287"/>
    <d v="2018-04-17T00:00:00"/>
    <n v="1260"/>
    <s v="Groupement CRBC (China Road and Bridge Corporation) / SMATP"/>
    <n v="-6.8253968253968247E-2"/>
    <x v="32"/>
    <n v="0.57169999999999999"/>
    <n v="0.99"/>
    <n v="0.99"/>
    <n v="0"/>
    <x v="32"/>
    <s v="- Avancement cumulé Physique : 99,5%_x000a__x000a_- Série 00 : INSTALLATION DE CHANTIER ET ÉTUDES: 70.00%_x000a_- Série 01 : TRAVAUX PRÉPARATOIRES, DE FINITION ET DIVERS: 97%_x000a_- Série 02 : TERRASSEMENT: 99,50%_x000a_- Série 03 : ASSAINISSEMENT: 99.00% _x000a_- Série 04 : CHAUSSÉE: 99,8%_x000a_- Série 05 : OUVRAGES (Dalot cadres de dimension supérieure à 200x200, radier et ouvrages de soutènements, etc...): 98%_x000a_- Série 06 : SIGNALISATION ET ÉQUIPEMENT:90%_x000a_- Série 07 : MESURES ENVIRONNEMENTALES: 20.00%"/>
    <x v="40"/>
    <x v="1"/>
  </r>
  <r>
    <s v="206"/>
    <s v="237"/>
    <s v="CONSTRUCTION RN 43 SAMBAINA - FARATSIHO - SOAVINANDRIANA"/>
    <s v="AGENCE ROUTIERE"/>
    <s v="Réactualisation des études d’APD, Gestion, Contrôle et Surveillance des travaux de réhabilitation de la route nationale secondaire N°43 « Faratsiho – Sambaina ; Ambohibary–Ampetsapetsa (PK127 de la RNP7) et Analavory- Soavinandriana"/>
    <x v="4"/>
    <x v="3"/>
    <s v="BADEA / FSD / ETAT MALAGASY"/>
    <n v="4130000000"/>
    <s v="RASOLONDRAIBE Andriamirantosoa_x000a_rantosoa@gmail.com_x000a_034 29 233 29"/>
    <s v="Nombre de rapports"/>
    <n v="47"/>
    <s v="Nombre de rapport soumis"/>
    <s v="9.1"/>
    <s v="Nombre de rapport soumis"/>
    <s v="LATITUDE :_x000a_-19,408700°_x000a__x000a_LONGITUDE :_x000a_46,950528°"/>
    <s v="LATITUDE : -19,638632°_x000a_LONGITUDE : 47,157127°"/>
    <s v="PK 81+134_x000a_PK 0+000_x000a_"/>
    <s v="PK 125+192_x000a_PK 5+634_x000a_"/>
    <s v="Vakinankaratra"/>
    <s v="ANTSIRABE II – FARATSIHO"/>
    <s v="AMBOHIBARY- FARATSIHO"/>
    <m/>
    <m/>
    <m/>
    <m/>
    <m/>
    <m/>
    <s v="069 MTP/ARM.16 "/>
    <x v="56"/>
    <n v="4129828672.5100002"/>
    <m/>
    <m/>
    <n v="2490375615.2449999"/>
    <d v="2016-05-24T00:00:00"/>
    <n v="1230"/>
    <s v="Groupement COMETE/TECMAD"/>
    <n v="0.96430000000000005"/>
    <x v="33"/>
    <n v="0.73"/>
    <n v="0.99819999999999998"/>
    <n v="0.99819999999999998"/>
    <n v="0"/>
    <x v="33"/>
    <s v="Reception technique  le 18/11/2021"/>
    <x v="41"/>
    <x v="3"/>
  </r>
  <r>
    <s v="206"/>
    <s v="237"/>
    <s v="CONSTRUCTION RN 43 SAMBAINA - FARATSIHO - SOAVINANDRIANA"/>
    <s v="DIRECTION DES INFRASTRUCTURES (DINFRA)"/>
    <s v="Travaux connexes liés aux Travaux de réhabilitation de la route nationale secondaire N°43 « Faratsiho – Sambaina ; Ambohibary–Ampetsapetsa »_x000a_LOT1 :  Travaux de réhabilitation de la piste entre Vinaninony et Ambatondradama_x000a_LOT2: Travaux de réhabilitation des infrastructures routières à Ambohibary  _x000a_LOT3: Travaux de réhabilitation des infrastructures routières à Faratsiho "/>
    <x v="0"/>
    <x v="3"/>
    <s v="BADEA / FSD / ETAT MALAGASY"/>
    <n v="13500000000"/>
    <s v="RASOLONDRAIBE Andriamirantosoa_x000a_a.rasolondraibe@agenceroutiere.mg_x000a_034-30-384-14"/>
    <s v="Km"/>
    <n v="24"/>
    <s v="Nombre de KM réhabilité"/>
    <s v="9.1"/>
    <s v=" KM de route réhabilitée"/>
    <s v="LATITUDE _x000a_ LOT 1 : -19,520145_x000a_LOT 2: -19,618383_x000a_LOT 3: -19, 409237_x000a__x000a_LONGITUDE _x000a_ LOT 1 : 47,031990_x000a_LOT 2: 47,139606_x000a_LOT 3: 46,950590"/>
    <m/>
    <s v="LOT 1: PK 100_x000a_LOT 2: PK 121_x000a_LOT 3: PK 81_x000a__x000a_"/>
    <s v="LOT 1: PK 100_x000a_LOT 2: PK 121_x000a_LOT 3: PK 81_x000a__x000a_"/>
    <s v="Vakinankaratra"/>
    <s v="ANTSIRABE II – FARATSIHO"/>
    <s v="AMBOHIBARY-VINANINONY ET FARATSIHO"/>
    <m/>
    <m/>
    <s v="N/A"/>
    <s v="N/A"/>
    <s v="N/A"/>
    <s v="N/A"/>
    <n v="0"/>
    <x v="57"/>
    <n v="0"/>
    <m/>
    <m/>
    <m/>
    <m/>
    <n v="150"/>
    <s v="En cours de passation"/>
    <n v="0"/>
    <x v="8"/>
    <n v="0"/>
    <n v="0"/>
    <n v="0"/>
    <n v="0"/>
    <x v="8"/>
    <s v="ANO BADEA: 9/09/2021_x000a_ANO FSD: 21/10/2021_x000a_Duplication de marché en cours_x000a_18/11/2021 : Coup de pelle pour démarrage des travaux connexes à Ambatondradama _x000a_En attente de transfert de fond effectif du MTP pour commencer les travaux, pour lancer l'OS_x000a_DAE envoyé en août 2021, Déposé à la présidence le 24/08/2021_x000a_"/>
    <x v="8"/>
    <x v="1"/>
  </r>
  <r>
    <s v="206"/>
    <s v="237"/>
    <s v="CONSTRUCTION RN 43 SAMBAINA - FARATSIHO - SOAVINANDRIANA"/>
    <s v="DIRECTION DES INFRASTRUCTURES (DINFRA)"/>
    <s v="Mise en œuvre des mesures environnementales dans le cadre des travaux de réhabilitation de la RN43 entre  Faratsiho  et Sambaina, et entre  Ambohibary et Ampetsapetsa "/>
    <x v="4"/>
    <x v="1"/>
    <s v="ETAT MALAGASY"/>
    <n v="100000000"/>
    <s v="RASOLONDRAIBE Andriamirantosoa_x000a_a.rasolondraibe@agenceroutiere.mg_x000a_034-30-384-14"/>
    <s v="Nombre de rapports"/>
    <n v="12"/>
    <s v="Nombre de rapports soumis"/>
    <s v="9.1"/>
    <s v=" rapports soumis"/>
    <s v="LATITUDE :_x000a_-19,408700°_x000a__x000a_LONGITUDE :_x000a_46,950528°"/>
    <s v="LATITUDE :_x000a_-19,638632°_x000a__x000a_LONGITUDE :_x000a_47,157127°"/>
    <s v="PK 81+134_x000a_PK 0+000_x000a_"/>
    <s v="PK 125+192_x000a_PK 5+634_x000a_"/>
    <s v="Vakinankaratra"/>
    <s v="ANTSIRABE II – FARATSIHO"/>
    <s v="AMBOHIBARY- FARATSIHO"/>
    <m/>
    <m/>
    <s v="N/A"/>
    <s v="N/A"/>
    <s v="N/A"/>
    <s v="N/A"/>
    <n v="0"/>
    <x v="58"/>
    <n v="0"/>
    <m/>
    <m/>
    <n v="0"/>
    <m/>
    <n v="0"/>
    <n v="0"/>
    <n v="0"/>
    <x v="8"/>
    <n v="0"/>
    <n v="0"/>
    <n v="0"/>
    <n v="0"/>
    <x v="8"/>
    <m/>
    <x v="8"/>
    <x v="3"/>
  </r>
  <r>
    <s v="206"/>
    <s v="237"/>
    <s v="CONSTRUCTION RN 43 SAMBAINA - FARATSIHO - SOAVINANDRIANA"/>
    <s v="DIRECTION DES INFRASTRUCTURES (DINFRA)"/>
    <s v="Libération de l'Emprise sur la RN43 entre  Faratsiho  et Sambaina, et entre  Ambohibary et Ampetsapetsa _x000a_"/>
    <x v="4"/>
    <x v="1"/>
    <s v="ETAT MALAGASY"/>
    <n v="0"/>
    <s v="RASOLONDRAIBE Andriamirantosoa_x000a_a.rasolondraibe@agenceroutiere.mg_x000a_034-30-384-14"/>
    <s v="Nombre de rapports"/>
    <n v="12"/>
    <s v="- Rapport d'Etablissement et Rapports d'Activités périodiques du MOIS"/>
    <s v="9.1"/>
    <s v=" rapports soumis"/>
    <s v="LATITUDE :_x000a_-19,408700°_x000a__x000a_LONGITUDE :_x000a_46,950528°"/>
    <s v="LATITUDE :_x000a_-19,638632°_x000a__x000a_LONGITUDE :_x000a_47,157127°"/>
    <s v="PK 81+134_x000a_PK 0+000_x000a_"/>
    <s v="PK 125+192_x000a_PK 5+634_x000a_"/>
    <s v="Vakinankaratra"/>
    <s v="ANTSIRABE II – FARATSIHO"/>
    <s v="AMBOHIBARY- FARATSIHO"/>
    <m/>
    <m/>
    <s v="N/A"/>
    <s v="N/A"/>
    <s v="N/A"/>
    <s v="N/A"/>
    <m/>
    <x v="59"/>
    <n v="0"/>
    <m/>
    <m/>
    <n v="0"/>
    <m/>
    <n v="0"/>
    <s v="En régie"/>
    <n v="0"/>
    <x v="8"/>
    <n v="0"/>
    <n v="0"/>
    <n v="0"/>
    <n v="0"/>
    <x v="8"/>
    <s v="Projet de Décret de l'organisation de le libération d'emprise - Arrêté de Commodo incommodo envoyés à la DAJ MTP pour observations le 20/10/2021"/>
    <x v="8"/>
    <x v="3"/>
  </r>
  <r>
    <s v="206"/>
    <s v="237"/>
    <s v="CONSTRUCTION RN 43 SAMBAINA - FARATSIHO - SOAVINANDRIANA"/>
    <s v="DIRECTION DES INFRASTRUCTURES (DINFRA)"/>
    <s v="Indemnisation des PAPs  sur la RN43 entre  Faratsiho  et Sambaina, et entre  Ambohibary et Ampetsapetsa "/>
    <x v="4"/>
    <x v="1"/>
    <s v="ETAT MALAGASY"/>
    <n v="700000000"/>
    <s v="RASOLONDRAIBE Andriamirantosoa_x000a_a.rasolondraibe@agenceroutiere.mg_x000a_034-30-384-14"/>
    <s v="Pourcentage de PAPs payé"/>
    <n v="0.45"/>
    <s v="Nombre de PAPs payé"/>
    <s v="9.1"/>
    <s v="Nombre de PAPs payé"/>
    <s v="LATITUDE :_x000a_-19,408700°_x000a__x000a_LONGITUDE :_x000a_46,950528°"/>
    <s v="LATITUDE :_x000a_-19,638632°_x000a__x000a_LONGITUDE :_x000a_47,157127°"/>
    <s v="PK 81+134_x000a_PK 0+000_x000a_"/>
    <s v="PK 125+192_x000a_PK 5+634_x000a_"/>
    <s v="Vakinankaratra"/>
    <s v="ANTSIRABE II – FARATSIHO"/>
    <s v="AMBOHIBARY- FARATSIHO"/>
    <m/>
    <m/>
    <d v="2021-08-12T00:00:00"/>
    <d v="2021-08-23T00:00:00"/>
    <d v="2021-08-24T00:00:00"/>
    <m/>
    <s v="Transfert RPI_x000a_(Libération d'emprise et part Etat Malagasy sur travaux)"/>
    <x v="60"/>
    <n v="2750000000"/>
    <m/>
    <m/>
    <n v="0"/>
    <m/>
    <n v="0"/>
    <s v="Etat Malagasy"/>
    <n v="1.5"/>
    <x v="3"/>
    <n v="0"/>
    <n v="0.4"/>
    <n v="0.4"/>
    <n v="0"/>
    <x v="3"/>
    <m/>
    <x v="42"/>
    <x v="5"/>
  </r>
  <r>
    <s v="206"/>
    <s v="237"/>
    <s v="CONSTRUCTION RN 43 SAMBAINA - FARATSIHO - SOAVINANDRIANA"/>
    <s v="DIRECTION DES INFRASTRUCTURES (DINFRA)"/>
    <s v="Audit des comptes du projet pour les exercices 2016 à 2021"/>
    <x v="5"/>
    <x v="3"/>
    <s v="BADEA"/>
    <n v="130000000"/>
    <s v="RASOLONDRAIBE Andriamirantosoa_x000a_a.rasolondraibe@agenceroutiere.mg_x000a_034-30-384-14"/>
    <s v="Nombre de rapports"/>
    <n v="3"/>
    <s v="Nombre de rapports validés"/>
    <s v="9.1"/>
    <s v="Nombre de rapports validés"/>
    <s v="LATITUDE :_x000a_-19,408700°_x000a__x000a_LONGITUDE :_x000a_46,950528°"/>
    <s v="LATITUDE :_x000a_-19,638632°_x000a__x000a_LONGITUDE :_x000a_47,157127°"/>
    <s v="PK 81+134_x000a_PK 0+000_x000a_"/>
    <s v="PK 125+192_x000a_PK 5+634_x000a_"/>
    <s v="Vakinankaratra"/>
    <s v="ANTSIRABE II – FARATSIHO"/>
    <s v="AMBOHIBARY- FARATSIHO"/>
    <m/>
    <m/>
    <s v="N/A"/>
    <s v="N/A"/>
    <s v="N/A"/>
    <s v="N/A"/>
    <n v="0"/>
    <x v="61"/>
    <s v="en cours de passation "/>
    <m/>
    <m/>
    <n v="0"/>
    <m/>
    <n v="0"/>
    <s v="En cours de passation"/>
    <n v="0"/>
    <x v="8"/>
    <n v="0"/>
    <n v="0"/>
    <n v="0"/>
    <n v="0"/>
    <x v="8"/>
    <s v="ANO BADEA:7/10/2021_x000a_Demande de proposition"/>
    <x v="8"/>
    <x v="3"/>
  </r>
  <r>
    <s v="206"/>
    <s v="391"/>
    <s v="RN2 - PORT DE TOAMASINA (AFECC)"/>
    <s v="DIRECTION DES INFRASTRUCTURES (DINFRA)"/>
    <s v="Travaux de Construction de la voie rapide reliant le Port de Toamasina et la RN 2"/>
    <x v="3"/>
    <x v="3"/>
    <s v="CHINE / ETAT MALAGASY"/>
    <n v="149060745"/>
    <s v="RANDRIANANDRASANA Hajaniaina, Directeur Général des Travaux Publics"/>
    <s v="Km"/>
    <m/>
    <s v="Km de route réhabilitée"/>
    <s v="9.1"/>
    <s v="Km de route réhabilitée et/ou construite"/>
    <m/>
    <m/>
    <m/>
    <m/>
    <s v="Atsinanana"/>
    <s v="Toamasina I"/>
    <s v="Toamasina I"/>
    <m/>
    <m/>
    <m/>
    <m/>
    <m/>
    <m/>
    <s v="N° 032-MTPI/PRMP/UGPM/FC-RPI.18"/>
    <x v="62"/>
    <n v="149060745"/>
    <m/>
    <m/>
    <m/>
    <m/>
    <n v="720"/>
    <s v="AFECC"/>
    <n v="-60.87916666666667"/>
    <x v="34"/>
    <m/>
    <n v="0.06"/>
    <n v="0.06"/>
    <n v="0"/>
    <x v="34"/>
    <m/>
    <x v="8"/>
    <x v="1"/>
  </r>
  <r>
    <s v="215"/>
    <s v="275"/>
    <s v="CONSTRUCTION AUTOROUTE IVATO-AMBOHITRIMANJAKA"/>
    <s v="DIRECTION DES INFRASTRUCTURES (DINFRA)"/>
    <s v="Travaux de Construction de la route Ivato - Village Artisanal et la route reliant Boulevard de l'Europe - Village de la Francophonie"/>
    <x v="3"/>
    <x v="3"/>
    <s v="CHINE / ETAT MALAGASY"/>
    <n v="576659142913"/>
    <s v="RANDRIANANDRASANA Hajaniaina, Directeur Général des Travaux Publics"/>
    <s v="Km"/>
    <n v="17"/>
    <s v="17 Km de routes, 3 ponts, 1104 ml de buses et dalots, aire de péage, bâtiment pour administration,"/>
    <s v="9.1"/>
    <s v="Km de route réhabilitée et/ou construite"/>
    <m/>
    <m/>
    <m/>
    <m/>
    <s v="Analamanga"/>
    <s v="Ambohidratrimo"/>
    <s v="Ambohidratrimo_x000a_Ambohitrimanjaka"/>
    <m/>
    <m/>
    <m/>
    <m/>
    <m/>
    <m/>
    <s v="N° 16-M2PATE/PRMP.16"/>
    <x v="63"/>
    <n v="576659142913"/>
    <m/>
    <m/>
    <m/>
    <d v="2017-12-15T00:00:00"/>
    <n v="910"/>
    <s v="CRBC (China Road and Bridge Corporation)"/>
    <n v="-0.61428571428571432"/>
    <x v="2"/>
    <n v="0.5"/>
    <n v="0.75"/>
    <n v="0.75"/>
    <n v="0"/>
    <x v="2"/>
    <m/>
    <x v="43"/>
    <x v="1"/>
  </r>
  <r>
    <s v="206"/>
    <s v="CP 18"/>
    <s v="Travaux d'Entretien Courant CP18 (Campagne 2018-2019)"/>
    <s v="DRTP ALAOTRA MANGORO"/>
    <s v="Travaux d'entretien courant des Routes Nationales Campagne 2018/2019"/>
    <x v="1"/>
    <x v="0"/>
    <s v="ETAT MALAGASY"/>
    <n v="299728512"/>
    <s v="DRATP/SRTP ALMAN"/>
    <s v="Km"/>
    <m/>
    <s v="TEAO: 2 760 m3 de Remblai d’emprunt; 230 m2 d'engazonnement de talus; 460 m3 de fourniture et pose de gabions;161 m2 de géotextile ouvrage; 220,80 m3 d'enrochement,   _x000a_TEAC: 28,75 m3 de démolition de chaussée; 11,50 m3 de couche de base ; _x000a_ 57,50 m2 d'Imprégnation; 57,50 m2 de Couche d'accrochage; 6,90 T d'  _x000a_enrobe a froid._x000a_"/>
    <s v="9.1"/>
    <s v="KM de route entretenue"/>
    <s v="17°45'56.98&quot;S / 47°59'23.29&quot;E"/>
    <m/>
    <s v="PK 23+600"/>
    <m/>
    <s v="Alaotra Mangoro"/>
    <s v="Amparafaravola"/>
    <s v="Morarano chrôme"/>
    <m/>
    <m/>
    <m/>
    <m/>
    <m/>
    <m/>
    <s v="Convention N°018-DRATP/SRTP/ALMAN/CP18/FR/2020 _x000a_"/>
    <x v="64"/>
    <n v="299728512"/>
    <m/>
    <m/>
    <m/>
    <d v="2020-12-02T00:00:00"/>
    <n v="45"/>
    <s v="Entreprise ROJO"/>
    <n v="-7.5777777777777775"/>
    <x v="35"/>
    <n v="0"/>
    <n v="0.8"/>
    <n v="0.8"/>
    <n v="0"/>
    <x v="35"/>
    <m/>
    <x v="8"/>
    <x v="1"/>
  </r>
  <r>
    <s v="206"/>
    <m/>
    <m/>
    <s v="DRTP ALAOTRA MANGORO"/>
    <s v="TRAVAUX DE TRAITEMENT DES POINTS NOIRS SUR LA ROUTE RNT23A ENTRE MORAMANGA ET ANOSIBE AN’ALA (A DELAI REDUIT)"/>
    <x v="1"/>
    <x v="1"/>
    <s v="ETAT MALAGASY"/>
    <n v="2587802317.5999999"/>
    <s v="DRATP/SRTP ALMAN"/>
    <s v="Km"/>
    <n v="50"/>
    <s v="TEAC: m2 d'empierrement par cloutage._x000a_Réparation ouvrage, Reprofilage, remblai et couche de roulement_x000a_"/>
    <s v="9.1"/>
    <s v="KM de route entretenue"/>
    <s v="Longitude : 18°94’70.62S   Latitude : 48°23’02.27E_x000a_"/>
    <s v="Longitude : 19°17’54.54S   Latitude : 48°12’59.85E"/>
    <s v="0+000_x000a_à Moramanga"/>
    <s v="50+0000"/>
    <s v="Alaotra Mangoro"/>
    <s v="Moramanga,_x000a_Anosibe an'ala"/>
    <s v="Ambohibary, Nosibe an'ala"/>
    <m/>
    <m/>
    <m/>
    <m/>
    <m/>
    <m/>
    <s v="N° 078-TR/MAHTP/PRMP/TP-RPI.19"/>
    <x v="65"/>
    <n v="2587802317.5999999"/>
    <m/>
    <m/>
    <m/>
    <d v="2020-11-02T00:00:00"/>
    <n v="92"/>
    <s v="SMATP"/>
    <n v="-3.5217391304347827"/>
    <x v="36"/>
    <n v="0"/>
    <n v="0.35"/>
    <n v="0.65"/>
    <n v="0.30000000000000004"/>
    <x v="36"/>
    <s v="prevision de reprise des travaux et application de barrière de pluie"/>
    <x v="44"/>
    <x v="1"/>
  </r>
  <r>
    <s v="206"/>
    <s v="CP 18"/>
    <s v="Travaux d'Entretien Courant CP18 (Campagne 2018-2019)"/>
    <s v="DRTP ATSIMO ANDREFANA"/>
    <s v="Travaux d'Entretien Améliorant Terrassement (TEAT) sur la RNS.10 entre les PK 0+000 (Andranovory) et PK 61+000 (Ihotry)"/>
    <x v="1"/>
    <x v="0"/>
    <s v="ETAT MALAGASY"/>
    <n v="209023398"/>
    <s v="RANDRIANTSARA Jean François_x000a_Davidson (DRAHTP Atsimo Andrefana)_x000a_Tel : 034 01 757 13_x000a_atsimoandrefanadrahtp@gmail.com / ZAFILEBA Ferrier Odilon_x000a_(SRTP Atsimo Andrefana)_x000a_Tel : 034 01 757 13_x000a_drtp1 ih@gmail.com"/>
    <s v="Km"/>
    <n v="61"/>
    <s v="Km de route entretenue"/>
    <s v="9.1"/>
    <s v="KM de route entretenue"/>
    <s v=" RNS10 (LOT 01) : _x000a_Début: Lat.: 23°8'33,44''S / Long:  44° 8'.47&quot;E "/>
    <s v="Fin: Lat.: 23°30'55.35&quot;S / Long:  44°19'42.42&quot;E"/>
    <s v="RNS.10 PK 0+000 (Andranovory)"/>
    <s v="RNS.10 PK 61+000 (Ihotry)"/>
    <s v="Atsimo Andrefana"/>
    <s v="TOLIARA I"/>
    <s v="Commune Urbaine de Toliara I"/>
    <m/>
    <m/>
    <m/>
    <m/>
    <m/>
    <m/>
    <s v="N°01-DRATP/SRTP/SO/CP.18/FR/2019"/>
    <x v="66"/>
    <n v="209023398"/>
    <m/>
    <m/>
    <m/>
    <d v="2020-09-17T00:00:00"/>
    <n v="90"/>
    <s v=" ANJAVOLA "/>
    <n v="-4.1333333333333337"/>
    <x v="37"/>
    <n v="0"/>
    <n v="0.72"/>
    <n v="0.72"/>
    <n v="0"/>
    <x v="37"/>
    <m/>
    <x v="45"/>
    <x v="1"/>
  </r>
  <r>
    <s v="218"/>
    <s v="387"/>
    <s v="TRAVAUX  D'ENTRETIEN COURANT DES OUVRAGES D'ART (TECOA)"/>
    <s v="DRTP AMORON'I MANIA / DIRECTION DES INFRASTRUCTURES (DINFRA)"/>
    <s v="Travaux d'entretien des routes FKT Ambohimanjaka vers CR Ambohimitombo I dans la Commune Rurale d'Ambohimitombo I, Commune Rurale dudit, District d'Ambositra, Région Amoron'i Mania"/>
    <x v="1"/>
    <x v="1"/>
    <s v="ETAT MALAGASY"/>
    <n v="197390000"/>
    <s v="h.sarinah@gmail.com_x000a_034 05 561 81_x000a__x000a_srtp.amoronimania@gmail.com_x000a_034 04 177 47"/>
    <s v="Km"/>
    <n v="5"/>
    <s v="Km de route réhabilitée"/>
    <s v="9.1"/>
    <s v="Km de route réhabilitée et/ou construite"/>
    <s v="Début :_x000a_-20.654714_x000a_47.106563"/>
    <s v="Fin :_x000a_-20.519433_x000a_47.058357"/>
    <s v="0+000"/>
    <s v="5+000"/>
    <s v="Amoron'i Mania"/>
    <s v="Ambositra"/>
    <s v="Ambalasoaray - Ambohimitombo I "/>
    <m/>
    <m/>
    <m/>
    <m/>
    <m/>
    <m/>
    <s v="N°082-TR/MATP/PRMP/TP-RPI.20"/>
    <x v="67"/>
    <n v="200000000"/>
    <m/>
    <m/>
    <m/>
    <d v="2020-12-14T00:00:00"/>
    <n v="30"/>
    <s v="Entreprise RS"/>
    <n v="-11.466666666666667"/>
    <x v="11"/>
    <n v="0"/>
    <n v="0.9"/>
    <n v="0.9"/>
    <n v="0"/>
    <x v="11"/>
    <m/>
    <x v="46"/>
    <x v="1"/>
  </r>
  <r>
    <s v="206"/>
    <m/>
    <s v="TRAVAUX D'ENTRETIEN"/>
    <s v="DRTP ATSINANANA / DIRECTION DES INFRASTRUCTURES (DINFRA)"/>
    <s v="Travaux de réhabilitation de la Route Boulevard RATSIMILAHO dans la Commune Urbaine de Toamasina"/>
    <x v="0"/>
    <x v="1"/>
    <s v="ETAT MALAGASY"/>
    <n v="8083580904.96"/>
    <s v="CHAN Marie Sandra_x000a__x000a_"/>
    <s v="Km"/>
    <m/>
    <s v="Km de route construite ;_x000a_Nombre d'ouvrages réalisés"/>
    <s v="9.1.1"/>
    <s v="Km de route réhabilitée et/ou construite"/>
    <s v=" 18°08'277''S_x000a_             49°25'102''E_x000a_"/>
    <s v=" 18°07'595''S_x000a_            49°24'549''E"/>
    <m/>
    <m/>
    <s v="Atsinanana"/>
    <s v="ToamasinaI"/>
    <s v="CU Toamasina"/>
    <m/>
    <m/>
    <m/>
    <m/>
    <m/>
    <m/>
    <s v="Marché N°004-TR-MATP/PRMP/TP-RPI.20"/>
    <x v="68"/>
    <n v="8083580904.96"/>
    <d v="2020-02-19T00:00:00"/>
    <m/>
    <n v="8083580904.96"/>
    <d v="2020-08-10T00:00:00"/>
    <n v="180"/>
    <s v="SMATP.SA (GAO YunFei)"/>
    <n v="0.45"/>
    <x v="38"/>
    <n v="0.6"/>
    <n v="0.46"/>
    <n v="0.46"/>
    <n v="0"/>
    <x v="38"/>
    <s v="CONSTATATION: Chantier sans avancement"/>
    <x v="8"/>
    <x v="1"/>
  </r>
  <r>
    <s v="206"/>
    <s v="CP"/>
    <s v="CP"/>
    <s v="DRTP MELAKY"/>
    <s v="Travaux d'Entretien Améliorant de la RNS1bis au PK 341+100 dans la Région Melaky"/>
    <x v="1"/>
    <x v="0"/>
    <s v="ETAT MALAGASY"/>
    <n v="335872310.39999998"/>
    <s v="Nom et prénom : RAJAONA Lalanirina Jean luc                                                        Mail : drtpmelaky@gmail.com                 Tél : - 034 01 769 34                             Fonction : DIRECTEUR REGIONALE DE L'AMENAGEMENT DU TERRITOIRE ET DES TRAVAUX PUBLICS&quot;"/>
    <s v="ML d'ouvrage"/>
    <n v="6"/>
    <s v="Travaux de reconstruction  d'un ponceau 6ml, ces ouvrages annexe et remise en état remblais d'accès "/>
    <s v="9.1"/>
    <s v="KM de route entretenue"/>
    <s v="PK 341+100 / 044°52'50.57'' E; 17°55'50.53''S  "/>
    <m/>
    <s v="PK 341+100"/>
    <m/>
    <s v="Melaky"/>
    <s v="Morafenobe"/>
    <s v="Morafenobe"/>
    <m/>
    <m/>
    <m/>
    <m/>
    <m/>
    <m/>
    <m/>
    <x v="69"/>
    <n v="335872310.39999998"/>
    <m/>
    <m/>
    <m/>
    <d v="2020-11-01T00:00:00"/>
    <n v="90"/>
    <s v="MIHARI"/>
    <n v="-3.6333333333333333"/>
    <x v="39"/>
    <n v="0"/>
    <n v="0.79"/>
    <n v="0.79"/>
    <n v="0"/>
    <x v="39"/>
    <m/>
    <x v="47"/>
    <x v="2"/>
  </r>
  <r>
    <s v="206"/>
    <s v="CP"/>
    <s v="CP"/>
    <s v="DRTP ATSIMO ATSINANANA"/>
    <s v="Travaux d'entretien de routine sur la RNS 27 entre PK.165+000 (Andranokerotra : 22°49'24,37&quot;S - 47°4'44,50&quot;E) et PK.206+000 (Vondrozo : 22°49'5.96&quot;S -  47°19'40.43&quot;E)"/>
    <x v="1"/>
    <x v="0"/>
    <s v="ETAT MALAGASY"/>
    <n v="20200000"/>
    <s v="DRATP ATSIMO ATSINANANA"/>
    <s v="Km"/>
    <n v="41"/>
    <s v="Km de route entretenue"/>
    <s v="9.1"/>
    <s v="KM de route entretenue"/>
    <s v=" 22°49'24,37&quot;S - 47°4'44,50&quot;E"/>
    <s v=" 22°49'5.96&quot;S -  47°19'40.43&quot;E"/>
    <s v="PK.165+000  "/>
    <s v="PK.206+000"/>
    <s v="Atsimo Atsinanana"/>
    <m/>
    <m/>
    <m/>
    <m/>
    <m/>
    <m/>
    <m/>
    <m/>
    <s v="01-DRAHTP/A.A/FR/2020"/>
    <x v="70"/>
    <n v="20200000"/>
    <m/>
    <m/>
    <m/>
    <d v="2020-05-28T00:00:00"/>
    <n v="60"/>
    <s v="TAORAHA"/>
    <n v="-8.5666666666666664"/>
    <x v="40"/>
    <n v="0.46"/>
    <n v="0.49509999999999998"/>
    <n v="0.49509999999999998"/>
    <n v="0"/>
    <x v="40"/>
    <m/>
    <x v="48"/>
    <x v="1"/>
  </r>
  <r>
    <s v="206"/>
    <s v="CP"/>
    <s v="CP"/>
    <s v="DRTP ATSIMO ATSINANANA"/>
    <s v="Travaux d'Entretien Améliorant et Spécialisé sur la RNS 27 entre PK.145+000 (Maropaika :  22°42'33.31&quot;S -  46°58'33.73&quot;E) et PK.206+000 (Vondrozo :  22°49'5.96&quot;S - 47°19'40.43&quot;E)_x000a_- Construction d'un dalot 100X100  au PK 168+750"/>
    <x v="1"/>
    <x v="0"/>
    <s v="ETAT MALAGASY"/>
    <n v="70056520"/>
    <s v="DRATP ATSIMO ATSINANANA"/>
    <s v="Km"/>
    <n v="61"/>
    <s v="Km de route entretenue"/>
    <s v="9.1"/>
    <s v="KM de route entretenue"/>
    <s v=" 22°42'33.31&quot;S -  46°58'33.73&quot;E _x000a_"/>
    <s v=" 22°49'5.96&quot;S - 47°19'40.43&quot;E"/>
    <s v="PK.145+000 "/>
    <s v="PK.206+000 "/>
    <s v="Atsimo Atsinanana"/>
    <m/>
    <m/>
    <m/>
    <m/>
    <m/>
    <m/>
    <m/>
    <m/>
    <s v="02-DRAHTP/A.A/FR/2020"/>
    <x v="71"/>
    <n v="70056520"/>
    <m/>
    <m/>
    <m/>
    <d v="2020-05-28T00:00:00"/>
    <n v="60"/>
    <s v="LE MEX"/>
    <n v="-8.5666666666666664"/>
    <x v="31"/>
    <n v="0.36459999999999998"/>
    <n v="0.52"/>
    <n v="0.52"/>
    <n v="0"/>
    <x v="31"/>
    <m/>
    <x v="49"/>
    <x v="1"/>
  </r>
  <r>
    <s v="206"/>
    <s v="CP 2020"/>
    <m/>
    <s v="DRTP VAKINANKARATRA"/>
    <s v="Travaux d'Entretien de la route reliant la RN 7/PK173+700 à l'Hôpital Marocain d'Ambohimanarivo"/>
    <x v="1"/>
    <x v="0"/>
    <s v="ETAT MALAGASY"/>
    <n v="900000000"/>
    <s v="TABERA Hanitra Sarinety_x000a_Ingénieur des TP DINFRA_x000a_h.sarinah@gmail.com_x000a_0340016553"/>
    <s v="Km"/>
    <n v="0.65"/>
    <s v="_x000a_Km de route réhabilité"/>
    <s v="9.1.1"/>
    <s v="Pourcentage des Routes nationales structurantes en bon état"/>
    <s v="Entre_x000a_(19°55'47,8''S;47°02'43,0''E)"/>
    <s v="(19°55'37,0''S;47°02'25,1''E)"/>
    <s v="173+700/RNP7"/>
    <s v="Hôpital Marocain "/>
    <s v="Vakinankaratra"/>
    <s v="ANTSIRABE II"/>
    <s v="CU ANTSIRABE"/>
    <s v="Population locale"/>
    <m/>
    <m/>
    <m/>
    <m/>
    <m/>
    <s v="066-TR/MATP/PRMP/TP-FR.20"/>
    <x v="72"/>
    <n v="1011280735.5"/>
    <m/>
    <m/>
    <m/>
    <d v="2020-12-07T00:00:00"/>
    <n v="60"/>
    <s v="MANDIMBISOA"/>
    <n v="-5.35"/>
    <x v="41"/>
    <n v="0.13500000000000001"/>
    <n v="0.28000000000000003"/>
    <n v="0.28000000000000003"/>
    <n v="0"/>
    <x v="41"/>
    <s v="Travaux en arrêt"/>
    <x v="50"/>
    <x v="1"/>
  </r>
  <r>
    <s v="215"/>
    <s v="258"/>
    <s v="PROJET DE REHABILITATION DE ROUTES POUR DESENCLAVEMENT"/>
    <s v="DRTP VATOVAVY FITOVINANY"/>
    <s v="Travaux de réhabilitation de la route Vohilava Mananjary"/>
    <x v="0"/>
    <x v="1"/>
    <s v="ETAT MALAGASY"/>
    <n v="759003140"/>
    <s v="RANDRIANARIVELO Herimanantsoa_x000a_Directeur Régional_x000a_034 01 73975 / 034 11 391 00 herimanantsoa@moov.mg"/>
    <s v="Km"/>
    <n v="25"/>
    <m/>
    <s v="9.1"/>
    <m/>
    <s v="Début:21°09’41’’S – 48°05’49’’E       "/>
    <s v="Fin: 21°04'39&quot;S-48°00'31&quot;E"/>
    <s v="17+000"/>
    <s v="42+000"/>
    <s v="Vatovavy / Fitovinany"/>
    <s v="Mananjary"/>
    <s v="Marokarima-Ambonihaonana-Vohilava"/>
    <m/>
    <m/>
    <m/>
    <m/>
    <m/>
    <m/>
    <s v="N°036-TR-MATP/PRMP/TP-RPI.20"/>
    <x v="73"/>
    <n v="759003140"/>
    <m/>
    <m/>
    <m/>
    <d v="2021-01-11T00:00:00"/>
    <n v="90"/>
    <s v="Es EHS"/>
    <n v="-2.8444444444444446"/>
    <x v="42"/>
    <m/>
    <n v="0.95"/>
    <n v="0.95"/>
    <n v="0"/>
    <x v="42"/>
    <m/>
    <x v="51"/>
    <x v="1"/>
  </r>
  <r>
    <s v="206"/>
    <m/>
    <m/>
    <s v="DRTP VATOVAVY FITOVINANY / DIRECTION DES INFRASTRUCTURES (DINFRA)"/>
    <s v="Travaux d'entretien de route à Manankara Ville"/>
    <x v="1"/>
    <x v="1"/>
    <s v="ETAT MALAGASY"/>
    <n v="499560995.56"/>
    <m/>
    <s v="Km"/>
    <m/>
    <s v="Km de route entretenue"/>
    <s v="9.1"/>
    <s v="KM de route entretenue"/>
    <m/>
    <m/>
    <m/>
    <m/>
    <s v="Vatovavy / Fitovinany"/>
    <s v="MANANKARA"/>
    <s v="MANANKARA"/>
    <m/>
    <m/>
    <m/>
    <m/>
    <m/>
    <m/>
    <s v="N°050-TR-MATP/PRMP/TP-RPI20"/>
    <x v="74"/>
    <n v="499560995.56"/>
    <m/>
    <m/>
    <m/>
    <d v="2021-01-26T00:00:00"/>
    <n v="90"/>
    <s v="Es HORIZON"/>
    <n v="-2.6777777777777776"/>
    <x v="42"/>
    <m/>
    <n v="0.95"/>
    <n v="0.95"/>
    <n v="0"/>
    <x v="42"/>
    <m/>
    <x v="8"/>
    <x v="1"/>
  </r>
  <r>
    <s v="206"/>
    <m/>
    <m/>
    <s v="DIRECTION DES INFRASTRUCTURES (DINFRA)"/>
    <s v="Travaux d'entretien des routes Mandritsara"/>
    <x v="1"/>
    <x v="1"/>
    <s v="ETAT MALAGASY"/>
    <n v="500000000"/>
    <s v="RABIALAHY Nedarivola Andréas"/>
    <s v="Km"/>
    <n v="5"/>
    <s v="Km de route entretenue"/>
    <s v="9.1"/>
    <m/>
    <s v="Tronçon I : 15°50'34.03&quot;S 48°49'20.34''E  _x000a_Tronçon II : 15°50'20.21762&quot;S 48°49'32.24''E _x000a_Pont : 15°50'17.78798&quot;S 48°49'31.57406''E"/>
    <s v="Tronçon I : 15°50'30.26468&quot;S 48°49'40.8122''E _x000a_Tronçon II : 15°49'15.68&quot;S 48°49'20.28''E _x000a_"/>
    <m/>
    <m/>
    <s v="Sofia"/>
    <s v="MANDRITSARA"/>
    <s v="MANDRITSARA"/>
    <m/>
    <m/>
    <m/>
    <m/>
    <m/>
    <m/>
    <s v="N°053-TR-MATP/PRMP/TP-RPI20"/>
    <x v="75"/>
    <n v="493729983.22000003"/>
    <m/>
    <m/>
    <m/>
    <d v="2021-01-15T00:00:00"/>
    <n v="67"/>
    <s v="ZAMA"/>
    <n v="-4.1044776119402986"/>
    <x v="17"/>
    <n v="0"/>
    <n v="0.15"/>
    <n v="0.15"/>
    <n v="0"/>
    <x v="17"/>
    <m/>
    <x v="30"/>
    <x v="1"/>
  </r>
  <r>
    <s v="206"/>
    <m/>
    <m/>
    <s v="DRTP ATSIMO ATSINANANA / DIRECTION DES INFRASTRUCTURES (DINFRA)"/>
    <s v="Travaux de réhabilitation des routes RN 12 Vohipeno - Farafangana"/>
    <x v="0"/>
    <x v="1"/>
    <s v="ETAT MALAGASY"/>
    <n v="16229774220.629999"/>
    <s v="DINFRA - DRATP ATSIMO ATSINANANA"/>
    <s v="Km"/>
    <n v="21.105"/>
    <s v="Km de route réhabilitée"/>
    <s v="9.1"/>
    <s v="Km de route réhabilitée et/ou construite"/>
    <s v="Latitude: 22°20'22,15&quot; S et Longitude: 47°51'22,66&quot; E_x000a_Latitude: 22°40'21,45&quot; S et Longitude: 47°48'21,09&quot; E"/>
    <s v="Latitude: 22°23'45,21&quot; S et Longitude: 47°49'13,30&quot; E,_x000a_Latitude: 22°50'11,05&quot; S et Longitude: 47°49'38,98&quot; E    "/>
    <s v="PK185+595 "/>
    <s v="PK206+700"/>
    <s v="Atsimo Atsinanana"/>
    <s v="FARAFANGANA"/>
    <s v="CR Anosivelo, CR Tsararafa, CU Farafangana"/>
    <s v="Populations de la régions, des districts et communes concernées"/>
    <m/>
    <d v="2020-12-10T00:00:00"/>
    <d v="2020-12-22T00:00:00"/>
    <d v="2020-12-29T00:00:00"/>
    <d v="2021-01-05T00:00:00"/>
    <s v="N°041-TR-MATP/PRMP/TP-RPI.20"/>
    <x v="76"/>
    <n v="16229774220.629999"/>
    <m/>
    <m/>
    <n v="3245954844.1259999"/>
    <d v="2021-01-13T00:00:00"/>
    <n v="240"/>
    <s v="COLAS MADAGASCAR"/>
    <n v="-0.43333333333333335"/>
    <x v="2"/>
    <m/>
    <n v="0.62"/>
    <n v="0.75"/>
    <n v="0.13"/>
    <x v="2"/>
    <m/>
    <x v="52"/>
    <x v="1"/>
  </r>
  <r>
    <s v="215"/>
    <s v="258"/>
    <s v="PROJET DE REHABILITATION DE ROUTES POUR DESENCLAVEMENT"/>
    <s v="DIRECTION DES INFRASTRUCTURES (DINFRA)"/>
    <s v="Travaux de réparation de la route d'Ambatomaro reliant RN 2 - Ambolokandrina"/>
    <x v="1"/>
    <x v="1"/>
    <s v="ETAT MALAGASY"/>
    <n v="810205000"/>
    <s v="ANDRIAMALALAVONJY Solomanoro, DRATP Analamanga"/>
    <s v="Km"/>
    <n v="4.9000000000000004"/>
    <s v="Km de route entretenue"/>
    <s v="9.1"/>
    <s v="KM de route entretenue"/>
    <m/>
    <m/>
    <m/>
    <m/>
    <s v="Analamanga"/>
    <s v="ANTANANARIVO RENIVOHITRA"/>
    <m/>
    <m/>
    <m/>
    <m/>
    <m/>
    <m/>
    <m/>
    <s v="N° 047-TR/MAHTP/PRMP/TP-RPI.19"/>
    <x v="77"/>
    <n v="810205000"/>
    <m/>
    <m/>
    <m/>
    <d v="2020-04-06T00:00:00"/>
    <n v="60"/>
    <s v="SAVA"/>
    <n v="-9.4333333333333336"/>
    <x v="35"/>
    <m/>
    <n v="0.8"/>
    <n v="0.8"/>
    <n v="0"/>
    <x v="35"/>
    <m/>
    <x v="53"/>
    <x v="1"/>
  </r>
  <r>
    <s v="206"/>
    <s v="CP"/>
    <s v="CP"/>
    <s v="DRTP ANALAMANGA / DIRECTION DES INFRASTRUCTURES (DINFRA)"/>
    <s v="Travaux d'entretien de la route Pont Androrohoro-Digue Masindray-Miadamanjaka"/>
    <x v="1"/>
    <x v="0"/>
    <s v="ETAT MALAGASY"/>
    <n v="379197200"/>
    <s v="Ingénieur en Chef :ANDRIAMALALAVONJY Solomanoro;_x000a_Ingénieur Chargé de contrôle: RAVONINJATOVO Marc Rolando_x000a_Ingénieur Chargé de surveillance: ANDRIANTSILAIZINA Erickson/RAZAFINJATOVO Fetra Lalaina;_x000a_Assistant de surveillance: RAKOTONAIVO Andrianarijao B."/>
    <s v="Km"/>
    <m/>
    <s v="Km de route entretenue"/>
    <s v="9.1"/>
    <s v="KM de route entretenue"/>
    <s v="Latitude 18°57'7,08&quot;S et longitude 47°35'59,81&quot;E"/>
    <s v="Latitude 19°0'34,06&quot;S et Longitude 47°40'2,04 E"/>
    <m/>
    <m/>
    <s v="Analamanga"/>
    <s v="AVARADRANO"/>
    <s v="MASINDRAY"/>
    <m/>
    <m/>
    <m/>
    <m/>
    <m/>
    <m/>
    <s v="N°093 TR/MATP/PRMP/TP-FR.20"/>
    <x v="78"/>
    <n v="379197200"/>
    <m/>
    <m/>
    <m/>
    <d v="2020-12-18T00:00:00"/>
    <n v="60"/>
    <s v="NIRISOA"/>
    <n v="-5.166666666666667"/>
    <x v="43"/>
    <n v="0.30790000000000001"/>
    <n v="0.97"/>
    <n v="0.97"/>
    <n v="0"/>
    <x v="43"/>
    <s v="1/Ordre de service de mise en demeure  N°006-DRATP/SRTP/AGA/TP-FR 21 du 16 mars 2021 prescrivant instruction à l'exécution des travaux;dernier visite  le 11 mai reserve non leve OS non respecté_x000a_2/Ordre de service de mise en demeure N°007-DRATP/SRTP/AGA/TP-FR 21 prescrivant instruction à l'exécution des travaux, Travaux toujours en cours_x000a_3/visite du 16 juillet 2021 : pas de personnel deployé sur chantier"/>
    <x v="8"/>
    <x v="1"/>
  </r>
  <r>
    <s v="206"/>
    <s v="CP"/>
    <s v="CP"/>
    <s v="DRTP ANALAMANGA / DIRECTION DES INFRASTRUCTURES (DINFRA)"/>
    <s v="TRAVAUX D'URGENCE DE LA ROUTE RELIANT LA COMMUNE RURALE FIEFERANA ET LA RN2 AMBATOLAMPIKELY, L=17,8 km"/>
    <x v="2"/>
    <x v="0"/>
    <s v="ETAT MALAGASY"/>
    <n v="429399002.39999998"/>
    <s v="Ingénieur en Chef: SAMBISOLO Emile Joseph:_x000a_Ingénieur Chargé de contrôle: RAVONINJATOVO Marc Rolando_x000a_Ingénieur Chargé de surveillance:   ANDRIANTSILAIZINA Erickson,_x000a_RAZAFINDRIANILANA Hoby_x000a_Assistant de surveillance: RAKOTOMANANA Jose"/>
    <s v="Km"/>
    <n v="17.8"/>
    <s v="Km de route entretenue"/>
    <s v="9.1"/>
    <s v="KM de route entretenue"/>
    <s v="S 18,84417 ;_x000a_           E 47,60433"/>
    <s v="S 18,86322_x000a_       E 47,66992"/>
    <m/>
    <m/>
    <s v="Analamanga"/>
    <s v="AVARADRANO"/>
    <s v="FIEFERENA"/>
    <m/>
    <m/>
    <m/>
    <m/>
    <m/>
    <m/>
    <s v="N° 121-TR/MATP/PRMP/TP-FR.20"/>
    <x v="79"/>
    <n v="429399002.39999998"/>
    <m/>
    <m/>
    <m/>
    <d v="2021-02-18T00:00:00"/>
    <n v="30"/>
    <s v="QUATRA"/>
    <n v="-9.2666666666666675"/>
    <x v="7"/>
    <m/>
    <n v="0.93"/>
    <n v="0.93"/>
    <n v="0"/>
    <x v="7"/>
    <s v="1/Ordre de service de mise en demeure  N°006-DRATP/SRTP/AGA/TP-FR 21 du 16 mars 2021 prescrivant instruction à l'exécution des travaux;dernier visite  le 11 mai reserve non leve OS non respecté_x000a_2/Ordre de service de mise en demeure N°007-DRATP/SRTP/AGA/TP-FR 21 prescrivant instruction à l'exécution des travaux, Travaux toujours en cours_x000a_3/visite du 16 juillet 2021 : pas de personnel deployé sur chantier"/>
    <x v="54"/>
    <x v="1"/>
  </r>
  <r>
    <s v="206"/>
    <s v="383"/>
    <s v="REHABILITATION DES RUES DES CHEFS LIEUX DES FARITANY _PHASE II"/>
    <s v="DIRECTION DES INFRASTRUCTURES (DINFRA)"/>
    <s v="Travaux de réparation d'Urgence de la RN 2 vers Stadium Barikadimy Toamasina"/>
    <x v="2"/>
    <x v="1"/>
    <s v="ETAT MALAGASY"/>
    <n v="1186235000"/>
    <m/>
    <s v="Km"/>
    <m/>
    <s v="Km de route entretenue"/>
    <s v="9.1"/>
    <s v="KM de route entretenue"/>
    <m/>
    <m/>
    <m/>
    <m/>
    <s v="Atsinanana"/>
    <s v="TOAMASINA I"/>
    <m/>
    <m/>
    <m/>
    <m/>
    <m/>
    <m/>
    <m/>
    <m/>
    <x v="80"/>
    <n v="1186235000"/>
    <m/>
    <m/>
    <m/>
    <s v="Problème de contrat et OS"/>
    <m/>
    <s v="ECRS"/>
    <e v="#VALUE!"/>
    <x v="44"/>
    <m/>
    <n v="0.05"/>
    <n v="0.05"/>
    <n v="0"/>
    <x v="44"/>
    <m/>
    <x v="8"/>
    <x v="1"/>
  </r>
  <r>
    <s v="206"/>
    <s v="383"/>
    <s v="REHABILITATION DES RUES DES CHEFS LIEUX DES FARITANY _PHASE II"/>
    <s v="DRTP ANALAMANGA / DIRECTION DES INFRASTRUCTURES (DINFRA)"/>
    <s v="Travaux de réhabilitation de la route reliant Station TOTAL au Croisement CROC FARM Ivato"/>
    <x v="0"/>
    <x v="1"/>
    <s v="ETAT MALAGASY"/>
    <n v="1799108000"/>
    <s v="ANDRIAMALALAVONJY Solomanoro, DRATP Analamanga"/>
    <s v="Km"/>
    <m/>
    <s v="Km de route réhabilitée"/>
    <s v="9.1"/>
    <s v="Km de route réhabilitée et/ou construite"/>
    <s v="S 18°48'04,8&quot; / E 47°28'22,5&quot;"/>
    <s v=" S 18°47'13,1&quot;_x000a_        E 47°27'58,1&quot;"/>
    <m/>
    <m/>
    <s v="Analamanga"/>
    <s v="AMBOHIDRATRIMO"/>
    <s v="Ivato"/>
    <m/>
    <m/>
    <m/>
    <m/>
    <m/>
    <m/>
    <s v="N° 066TR/MAHTP/PRMP/TP-RPI-19"/>
    <x v="81"/>
    <n v="1799108000"/>
    <m/>
    <m/>
    <m/>
    <d v="2020-01-30T00:00:00"/>
    <n v="60"/>
    <s v="RAVINALA"/>
    <n v="-10.55"/>
    <x v="4"/>
    <n v="0.8"/>
    <n v="0.86"/>
    <n v="0.86"/>
    <n v="0"/>
    <x v="4"/>
    <s v="contrat résilié"/>
    <x v="8"/>
    <x v="1"/>
  </r>
  <r>
    <s v="206"/>
    <s v="CP"/>
    <s v="CP"/>
    <s v="DIRECTION DES INFRASTRUCTURES (DINFRA)"/>
    <s v="Travaux d'entretien du bac reliant Fenerive Est et la Commune Rurale de Vohilengo dans la Région d'Analanjirofo"/>
    <x v="1"/>
    <x v="0"/>
    <s v="ETAT MALAGASY"/>
    <n v="164998320"/>
    <s v="ANDRIANIAINA Fanomezantsoa Alain, DRATP Analanjirofo"/>
    <s v="Nombre de Bac"/>
    <n v="1"/>
    <s v="bac entretenu"/>
    <s v="9.1"/>
    <s v="KM de route entretenue"/>
    <s v="S17°31'11.89&quot;_x000a_E49°27'30.63&quot;"/>
    <m/>
    <m/>
    <m/>
    <s v="Analanjirofo"/>
    <s v="FENOARIVO ATSINANANA"/>
    <m/>
    <m/>
    <m/>
    <m/>
    <m/>
    <m/>
    <m/>
    <s v="N°040/ TR-MATP/PRMP/TP-RPI.19"/>
    <x v="82"/>
    <n v="200675099.81"/>
    <m/>
    <m/>
    <m/>
    <d v="2020-08-21T00:00:00"/>
    <n v="60"/>
    <s v="MAHAFAPOU"/>
    <n v="-7.15"/>
    <x v="45"/>
    <m/>
    <n v="0.68"/>
    <n v="0.68"/>
    <n v="0"/>
    <x v="45"/>
    <m/>
    <x v="55"/>
    <x v="6"/>
  </r>
  <r>
    <s v="206"/>
    <s v="369"/>
    <s v="CONSTRUCTION ET REHABILITATION DES ROUTES NATIONALES"/>
    <s v="DIRECTION DES INFRASTRUCTURES (DINFRA)"/>
    <s v="Travaux d'urgence de réparation de la RNS 12 entre le PK 0+000 et PK 280+000 répartis en 2 lots :_x000a_lot 1 : entre PK 0+000 et PK 156+000"/>
    <x v="2"/>
    <x v="1"/>
    <s v="ETAT MALAGASY"/>
    <n v="3188523000"/>
    <m/>
    <s v="Km"/>
    <n v="156"/>
    <s v="Km de route entretenue"/>
    <s v="9.1"/>
    <s v="KM de route entretenue"/>
    <m/>
    <m/>
    <s v="PK 0"/>
    <s v="PK 156"/>
    <s v="Vatovavy / Fitovinany"/>
    <s v="Manakara"/>
    <m/>
    <m/>
    <m/>
    <m/>
    <m/>
    <m/>
    <m/>
    <s v="N° 073-TR/MAHTP/PRMP/TP-RPI.19"/>
    <x v="83"/>
    <n v="3188523000"/>
    <m/>
    <m/>
    <m/>
    <d v="2020-09-15T00:00:00"/>
    <n v="90"/>
    <s v="LA PRECISION"/>
    <n v="-4.1555555555555559"/>
    <x v="46"/>
    <m/>
    <n v="0.85"/>
    <n v="0.85"/>
    <n v="0"/>
    <x v="46"/>
    <m/>
    <x v="56"/>
    <x v="1"/>
  </r>
  <r>
    <s v="206"/>
    <s v="369"/>
    <s v="CONSTRUCTION ET REHABILITATION DES ROUTES NATIONALES"/>
    <s v="DIRECTION DES INFRASTRUCTURES (DINFRA)"/>
    <s v="Travaux d'urgence de réparation de la RNS 12 entre le PK 0+000 et PK 280+000 répartis en 2 lots :_x000a_lot 2 : entre PK 206+000 au PK 280+000"/>
    <x v="2"/>
    <x v="1"/>
    <s v="ETAT MALAGASY"/>
    <n v="432391000"/>
    <m/>
    <s v="Km"/>
    <n v="74"/>
    <s v="Km de route entretenue"/>
    <s v="9.1"/>
    <s v="KM de route entretenue"/>
    <m/>
    <m/>
    <s v="PK 206"/>
    <s v="PK 280"/>
    <s v="Vatovavy / Fitovinany"/>
    <s v="Farafangana"/>
    <m/>
    <m/>
    <m/>
    <m/>
    <m/>
    <m/>
    <m/>
    <s v="N° 072-TR/MAHTP/PRMP/TP-RPI.19"/>
    <x v="84"/>
    <n v="432391000"/>
    <m/>
    <m/>
    <m/>
    <d v="2020-09-15T00:00:00"/>
    <n v="90"/>
    <s v="EGCAP"/>
    <n v="-4.1555555555555559"/>
    <x v="42"/>
    <m/>
    <n v="0.95"/>
    <n v="0.95"/>
    <n v="0"/>
    <x v="42"/>
    <m/>
    <x v="57"/>
    <x v="1"/>
  </r>
  <r>
    <s v="206"/>
    <s v="CP"/>
    <s v="CP"/>
    <s v="DIRECTION DES INFRASTRUCTURES (DINFRA)"/>
    <s v="Travaux d'entretien de la route d'Ambanja"/>
    <x v="1"/>
    <x v="0"/>
    <s v="ETAT MALAGASY"/>
    <n v="500000000"/>
    <s v="RAKOTONDRAVELO Maminiaina"/>
    <s v="Km"/>
    <n v="0.33500000000000002"/>
    <s v="Km de route entretenue"/>
    <s v="9.1"/>
    <s v="KM de route entretenue"/>
    <s v="Lat.: 13°40'47.89''S Long: 48°27'0.47''E_x000a_Lat.: 13°40'41.39''S Long: 48°27'1.96''E"/>
    <s v="Lat.: 13°41'5.02''S Long: 48°27'11.04''E_x000a_Lat.: 13°41'5.02''S Long: 48°27'8.83''E"/>
    <m/>
    <m/>
    <s v="DIANA"/>
    <s v="AMBANJA"/>
    <m/>
    <m/>
    <m/>
    <m/>
    <m/>
    <m/>
    <m/>
    <s v="CONVENTION N°069-TR-MATP/PRMP/TP-FR.2"/>
    <x v="85"/>
    <n v="396410837"/>
    <m/>
    <m/>
    <m/>
    <d v="2020-12-02T00:00:00"/>
    <n v="60"/>
    <s v="MALIBARY TRANSPORT"/>
    <n v="-5.4333333333333336"/>
    <x v="13"/>
    <n v="0.17"/>
    <n v="0.56000000000000005"/>
    <n v="0.56000000000000005"/>
    <n v="0"/>
    <x v="13"/>
    <m/>
    <x v="58"/>
    <x v="1"/>
  </r>
  <r>
    <s v="206"/>
    <m/>
    <m/>
    <s v="DIRECTION DES INFRASTRUCTURES (DINFRA)"/>
    <s v="TRAVAUX DE TRAITEMENT DES POINTS NOIRS SUR LA ROUTE RNT23A ENTRE MORAMANGE ET ANOSIBE AN'ALA (A DELAI REDUIT)"/>
    <x v="1"/>
    <x v="1"/>
    <s v="ETAT MALAGASY"/>
    <n v="3000000000"/>
    <s v="CHAN MARIE SANDRA"/>
    <s v="Km"/>
    <n v="50"/>
    <s v="Km de route réhabilitée"/>
    <s v="9.1"/>
    <s v="Km de route réhabilitée et/ou construite"/>
    <s v="Début: lat.: 18°94'70,62&quot;S- long: 48°23'02,27&quot;E"/>
    <s v="Fin: 19°54'54,39&quot;S- long: 48°12'59,85&quot;E"/>
    <s v="pk 0+000"/>
    <s v="pk 50+000"/>
    <s v="Alaotra Mangoro"/>
    <s v="ALAOTRA MANGORO"/>
    <s v="MORAMANGA"/>
    <m/>
    <m/>
    <m/>
    <m/>
    <m/>
    <m/>
    <s v="MARCHE N°078-TR-MATP/PRMP/TP-RPI.20"/>
    <x v="86"/>
    <n v="2587802317.5999999"/>
    <m/>
    <m/>
    <m/>
    <d v="2020-11-02T00:00:00"/>
    <n v="90"/>
    <s v="SMATP"/>
    <n v="-3.6222222222222222"/>
    <x v="18"/>
    <n v="0.2"/>
    <n v="0.3"/>
    <n v="0.3"/>
    <n v="0"/>
    <x v="18"/>
    <m/>
    <x v="59"/>
    <x v="1"/>
  </r>
  <r>
    <s v="206"/>
    <s v="CP"/>
    <s v="CP"/>
    <s v="DIRECTION DES INFRASTRUCTURES (DINFRA)"/>
    <s v="TRAVAUX D'ENTRETIEN DE LA ROUTE D'AMBILOBE"/>
    <x v="1"/>
    <x v="0"/>
    <s v="ETAT MALAGASY"/>
    <n v="500000000"/>
    <s v="CHAN MARIE SANDRA"/>
    <s v="Km"/>
    <n v="0.45"/>
    <s v="Km de route réhabilitée"/>
    <s v="9.1"/>
    <s v="Km de route réhabilitée et/ou construite"/>
    <s v="Début: lat.: 13°11'51,28&quot;S- long: 49°02'57,63&quot;E"/>
    <s v="Fin: 13°11'59,42&quot;S- long: 49°03'09,92&quot;E"/>
    <s v="pk 0+000"/>
    <s v="pk 00+450"/>
    <s v="SAVA"/>
    <s v="AMBILOBE"/>
    <s v="AMBILOBE"/>
    <m/>
    <m/>
    <m/>
    <m/>
    <m/>
    <m/>
    <s v="MARCHE N°088-TR-MATP/PRMP/TP-FR.20"/>
    <x v="87"/>
    <n v="495892000"/>
    <m/>
    <m/>
    <m/>
    <d v="2020-12-22T00:00:00"/>
    <n v="45"/>
    <s v="DIANA"/>
    <n v="-7.1333333333333337"/>
    <x v="19"/>
    <m/>
    <n v="0.6"/>
    <n v="0.6"/>
    <n v="0"/>
    <x v="19"/>
    <m/>
    <x v="60"/>
    <x v="1"/>
  </r>
  <r>
    <s v="206"/>
    <m/>
    <m/>
    <s v="DIRECTION DES INFRASTRUCTURES (DINFRA)"/>
    <s v="TRAVAUX DE REHABILITATION DE ROUTE RELIANT ANTSAPANANAN-MAHANORO"/>
    <x v="0"/>
    <x v="1"/>
    <s v="ETAT MALAGASY"/>
    <n v="2136315000"/>
    <s v="CHAN MARIE SANDRA"/>
    <s v="Km"/>
    <n v="136"/>
    <s v="Km de route réhabilitée"/>
    <s v="9.1"/>
    <s v="Km de route réhabilitée et/ou construite"/>
    <s v="Début: lat.: 18°58'55&quot;S- long: 48°56'34&quot;E"/>
    <s v="Fin: 19°53',14&quot;S- long: 48°48'05&quot;E"/>
    <s v="PK0+000"/>
    <s v="PK00+136"/>
    <s v="Atsinanana"/>
    <s v="TOAMASINA"/>
    <s v="MAHANORO"/>
    <m/>
    <m/>
    <m/>
    <m/>
    <m/>
    <m/>
    <s v="MARCHE N°014-TR-MATP/PRMP/TP-RPI.20"/>
    <x v="88"/>
    <n v="2136315000"/>
    <m/>
    <m/>
    <m/>
    <d v="2020-12-16T00:00:00"/>
    <n v="120"/>
    <s v="ASC"/>
    <n v="-2.1"/>
    <x v="1"/>
    <m/>
    <n v="0.1"/>
    <n v="0.1"/>
    <n v="0"/>
    <x v="1"/>
    <m/>
    <x v="61"/>
    <x v="1"/>
  </r>
  <r>
    <s v="206"/>
    <s v="CP"/>
    <s v="Routes CTD"/>
    <s v="DIRECTION DES INFRASTRUCTURES (DINFRA)"/>
    <s v="Travaux d'entretien de la routes d'Ihosy"/>
    <x v="1"/>
    <x v="0"/>
    <s v="ETAT MALAGASY"/>
    <n v="500000000"/>
    <s v="RAZAFINDRIANILANA Hoby"/>
    <s v="Km"/>
    <n v="0.52500000000000002"/>
    <s v="ml de route réhabilitée"/>
    <s v="9.1"/>
    <m/>
    <s v="1. : S 22°24,321' E 46°04,608'_x000a__x000a_2. Début: S 22°24,241' E 46°07,513'"/>
    <s v="1. S 22°24,450' : E 46°07,478'_x000a__x000a_2.  S 22°24,318' E 46°07,441'"/>
    <m/>
    <m/>
    <s v="Ihorombe"/>
    <s v="IHOSY"/>
    <s v="CU IHOSY"/>
    <m/>
    <m/>
    <m/>
    <m/>
    <m/>
    <m/>
    <s v="075TR/MATP/PRMP/TP-FR.20"/>
    <x v="89"/>
    <n v="465538840"/>
    <m/>
    <m/>
    <m/>
    <d v="2020-12-23T00:00:00"/>
    <n v="60"/>
    <s v="RBA"/>
    <n v="-5.083333333333333"/>
    <x v="10"/>
    <n v="0"/>
    <n v="1"/>
    <n v="1"/>
    <n v="0"/>
    <x v="10"/>
    <m/>
    <x v="62"/>
    <x v="1"/>
  </r>
  <r>
    <s v="206"/>
    <s v="383"/>
    <s v="REHABILITATION DES RUES DES CHEFS LIEUX DES FARITANY _PHASE II"/>
    <s v="DIRECTION DES INFRASTRUCTURES (DINFRA)"/>
    <s v="Travaux de réhabilitation des rues dans la ville d'Antsiranana : Rondpoint Galana - Lycée Mixte, Carrefour RN 6 Mitabe - La Batterie Rue Justin Bezara, Rue Monseigneur Courbet - Villa Titanic ;"/>
    <x v="6"/>
    <x v="1"/>
    <s v="ETAT MALAGASY"/>
    <n v="2629874000"/>
    <s v="RAHARISON Elie"/>
    <s v="Km"/>
    <m/>
    <s v="Km de route réhabilitée"/>
    <s v="9.1"/>
    <s v="Km de route réhabilitée et/ou construite"/>
    <s v="Axe 1  : 12°17'3.53&quot;S 49°17'41.71''E _x000a_Axe 2  : 12°17'58.73&quot;S 49°17'36.87''E _x000a_Axe 3  : 12°16'34.55&quot;S 49°17'33.92''E "/>
    <s v="Axe 1  : 12°17'5.57&quot;S 49°17'41.72''E _x000a_Axe 2  : 12°17'58.65&quot;S 49°17'12.49''E _x000a_Axe 3  : 12°16'43.05&quot;S 49°17'46.24''E"/>
    <m/>
    <m/>
    <s v="DIANA"/>
    <s v="ANTSIRANANA I"/>
    <s v="ANTSIRANANA"/>
    <m/>
    <m/>
    <m/>
    <m/>
    <m/>
    <m/>
    <s v="N°114-TR/MAHTP/PRMP/TP-RPI.19"/>
    <x v="90"/>
    <n v="2629874000"/>
    <m/>
    <m/>
    <m/>
    <d v="2020-12-21T00:00:00"/>
    <n v="90"/>
    <s v="SOGEA SATOM"/>
    <n v="-3.0777777777777779"/>
    <x v="19"/>
    <m/>
    <n v="0.6"/>
    <n v="0.6"/>
    <n v="0"/>
    <x v="19"/>
    <m/>
    <x v="8"/>
    <x v="1"/>
  </r>
  <r>
    <s v="206"/>
    <m/>
    <m/>
    <s v="DIRECTION DES INFRASTRUCTURES (DINFRA)"/>
    <s v="Travaux d'urgence de réparation de la RNP4 entre PK0 et PK 570+330 Mahajanga répartis en 3 lots : _x000a_- Lot 3 entre PK 460 et PK 570+330 ET SON AVENANT N°01"/>
    <x v="2"/>
    <x v="1"/>
    <s v="ETAT MALAGASY"/>
    <n v="6433751248.8000002"/>
    <s v="RAHARISON Elie"/>
    <s v="Km"/>
    <m/>
    <s v="Km de route entretenue"/>
    <s v="9.1"/>
    <s v="KM de route entretenue"/>
    <m/>
    <m/>
    <m/>
    <m/>
    <s v="Boeny"/>
    <s v="MAHAJANGA"/>
    <s v="MAHAJANGA II"/>
    <m/>
    <m/>
    <m/>
    <m/>
    <m/>
    <m/>
    <s v="AVENANT N°1 AU MARCHE N° 059 TR/MAHTP/PRMP/TP-RPI .19"/>
    <x v="91"/>
    <m/>
    <m/>
    <m/>
    <m/>
    <m/>
    <n v="150"/>
    <s v="AM"/>
    <n v="-296.02"/>
    <x v="47"/>
    <n v="0.7"/>
    <n v="0.77"/>
    <n v="0.77"/>
    <n v="0"/>
    <x v="47"/>
    <m/>
    <x v="8"/>
    <x v="1"/>
  </r>
  <r>
    <s v="206"/>
    <s v="CP"/>
    <s v="CP"/>
    <s v="DIRECTION DES INFRASTRUCTURES (DINFRA)"/>
    <s v="Travaux de traitement des points critiques sur la RNT31 entre les Pk 80+000 (Ambatosia) et Pk 100+000 (Bealanana)"/>
    <x v="1"/>
    <x v="0"/>
    <s v="ETAT MALAGASY"/>
    <n v="500000000"/>
    <s v="RABIALAHY Nedarivola Andréas"/>
    <s v="Km"/>
    <n v="12"/>
    <s v="Km de route entretenue"/>
    <s v="9.1"/>
    <m/>
    <s v="Début : S: -14.67181667, E: 48.65689500 "/>
    <s v="Fin : S: -14.54731500, E: 48.73804667"/>
    <m/>
    <m/>
    <s v="Sofia"/>
    <s v="BEALANANA"/>
    <s v="AMBATOSIA-BEALANANA"/>
    <m/>
    <m/>
    <m/>
    <m/>
    <m/>
    <m/>
    <s v="058 TR/MATP/PRMP/TP-FR.20"/>
    <x v="92"/>
    <n v="453077921.08999997"/>
    <m/>
    <m/>
    <m/>
    <d v="2020-11-27T00:00:00"/>
    <n v="60"/>
    <s v="RZH"/>
    <n v="-5.5166666666666666"/>
    <x v="10"/>
    <n v="0.6"/>
    <n v="0.85"/>
    <n v="1"/>
    <n v="0.15000000000000002"/>
    <x v="10"/>
    <s v="Travaux en retard suite au passage du cyclone_x000a_RP : 29/07/2021"/>
    <x v="63"/>
    <x v="1"/>
  </r>
  <r>
    <s v="206"/>
    <s v="CP"/>
    <s v="Routes CTD"/>
    <s v="DIRECTION DES INFRASTRUCTURES (DINFRA)"/>
    <s v="Travaux de réparation, blindage et renforcement d'un pont Bailey de Bealanana I au PK 0+600, d'un pont en BA Anaborano au PK 3+450 de la route vers l'aérodrome de Bealanana, ainsi qu'un pont dalle en BA d'Andranotakatra au PK 5+890 au Fokontany d'Andranotakatra Ambony, Commune Rurale d'Ambatosia,"/>
    <x v="1"/>
    <x v="0"/>
    <s v="ETAT MALAGASY"/>
    <n v="200000000"/>
    <s v="RAHARIVELO Arielle"/>
    <s v="ML d'ouvrage"/>
    <m/>
    <s v="ml de ponts"/>
    <s v="9.1"/>
    <s v="KM de route entretenue"/>
    <m/>
    <m/>
    <m/>
    <m/>
    <s v="Sofia"/>
    <s v="BEALANANA"/>
    <s v="AMBATOSIA-BEALANANA"/>
    <m/>
    <m/>
    <m/>
    <m/>
    <m/>
    <m/>
    <s v="092 TR/MATP/PRMP/TP-FR.20"/>
    <x v="93"/>
    <n v="104012174.8"/>
    <m/>
    <m/>
    <m/>
    <d v="2020-12-21T00:00:00"/>
    <n v="45"/>
    <s v="SANDRATRA BTP"/>
    <n v="-7.1555555555555559"/>
    <x v="10"/>
    <m/>
    <n v="1"/>
    <n v="1"/>
    <n v="0"/>
    <x v="10"/>
    <m/>
    <x v="8"/>
    <x v="2"/>
  </r>
  <r>
    <s v="206"/>
    <m/>
    <m/>
    <s v="DIRECTION DES INFRASTRUCTURES (DINFRA)"/>
    <s v="Travaux de reconstruction d'un pont sur la RNT 31 au PK 212+500 Ambodiadabo CR Ambodiadabo, District de Bealanana"/>
    <x v="3"/>
    <x v="1"/>
    <s v="ETAT MALAGASY"/>
    <n v="200000000"/>
    <s v="RAHARIVELO Arielle"/>
    <s v="ML d'ouvrage"/>
    <m/>
    <s v="ml de ponts"/>
    <s v="9.1"/>
    <s v="Km de route réhabilitée et/ou construite"/>
    <m/>
    <m/>
    <m/>
    <m/>
    <s v="Sofia"/>
    <s v="BEALANANA"/>
    <s v="AMBODIADABO"/>
    <m/>
    <m/>
    <m/>
    <m/>
    <m/>
    <m/>
    <s v="060 TR/MATP/PRMP/TP-RPI.20"/>
    <x v="94"/>
    <n v="117506812"/>
    <m/>
    <m/>
    <m/>
    <d v="2020-12-10T00:00:00"/>
    <n v="90"/>
    <s v="FOTSY ROMUALD"/>
    <n v="-3.2"/>
    <x v="0"/>
    <m/>
    <n v="0.2"/>
    <n v="0.2"/>
    <n v="0"/>
    <x v="0"/>
    <m/>
    <x v="8"/>
    <x v="2"/>
  </r>
  <r>
    <s v="206"/>
    <m/>
    <m/>
    <s v="DIRECTION DES INFRASTRUCTURES (DINFRA)"/>
    <s v="Travaux de reconstruction d'un pont sur la RNT 31 au PK 192+300 Manapatra CR Ankazotokana, District de Bealanana"/>
    <x v="3"/>
    <x v="1"/>
    <s v="ETAT MALAGASY"/>
    <n v="200000000"/>
    <s v="RAHARIVELO Arielle"/>
    <s v="ML d'ouvrage"/>
    <m/>
    <s v="ml de ponts"/>
    <s v="9.1"/>
    <s v="Km de route réhabilitée et/ou construite"/>
    <m/>
    <m/>
    <m/>
    <m/>
    <s v="Sofia"/>
    <s v="BEALANANA"/>
    <s v="ANKAZOTOKANA"/>
    <m/>
    <m/>
    <m/>
    <m/>
    <m/>
    <m/>
    <s v="057 TR/MATP/PRMP/TP-RPI.20"/>
    <x v="95"/>
    <n v="175536600"/>
    <m/>
    <m/>
    <m/>
    <d v="2020-12-03T00:00:00"/>
    <n v="90"/>
    <s v="DORA"/>
    <n v="-3.2777777777777777"/>
    <x v="18"/>
    <m/>
    <n v="0.3"/>
    <n v="0.3"/>
    <n v="0"/>
    <x v="18"/>
    <m/>
    <x v="8"/>
    <x v="2"/>
  </r>
  <r>
    <s v="206"/>
    <m/>
    <m/>
    <s v="DIRECTION DES INFRASTRUCTURES (DINFRA)"/>
    <s v="Travaux de traitement des points noirs de la route entre Ambatolampy et Tsinjoarivo repartis en trois (03) lots: -Lot1: Travaux de traitement des points noirs de la route entre PK0 (Ambatolampy) et PK12 (CR Ambatondrakalavao) "/>
    <x v="1"/>
    <x v="1"/>
    <s v="ETAT MALAGASY"/>
    <n v="180025765"/>
    <s v="RAHARIVELO Arielle"/>
    <s v="Km"/>
    <m/>
    <s v="Km de route entretenue"/>
    <s v="9.1"/>
    <s v="KM de route entretenue"/>
    <m/>
    <m/>
    <m/>
    <m/>
    <s v="Vakinankaratra"/>
    <s v="AMBATOLAMPY"/>
    <s v="CR Ambatondrakalavao_x000a_CR Antsapandrano_x000a_CR Tsinjoarivo"/>
    <m/>
    <m/>
    <m/>
    <m/>
    <m/>
    <m/>
    <s v="105-TR/MATP/PRMP/TP-RPI.20"/>
    <x v="96"/>
    <n v="180025765"/>
    <m/>
    <m/>
    <m/>
    <d v="2020-12-11T00:00:00"/>
    <n v="45"/>
    <s v="Entreprise ADDEAU "/>
    <n v="-7.3777777777777782"/>
    <x v="48"/>
    <m/>
    <n v="0.7"/>
    <n v="0.7"/>
    <n v="0"/>
    <x v="48"/>
    <m/>
    <x v="8"/>
    <x v="1"/>
  </r>
  <r>
    <s v="206"/>
    <m/>
    <m/>
    <s v="DIRECTION DES INFRASTRUCTURES (DINFRA)"/>
    <s v="Travaux de traitement des points noirs de la route entre Ambatolampy et Tsinjoarivo repartis en trois (03) lots: Lot2: Travaux de traitement des points noirs de la route entre PK12 (CR Ambatondrakalavao) et PK25 (CR Antsapandrano)"/>
    <x v="1"/>
    <x v="1"/>
    <s v="ETAT MALAGASY"/>
    <n v="180060360"/>
    <s v="RAHARIVELO Arielle"/>
    <s v="Km"/>
    <m/>
    <s v="Km de route entretenue"/>
    <s v="9.1"/>
    <s v="KM de route entretenue"/>
    <m/>
    <m/>
    <m/>
    <m/>
    <s v="Vakinankaratra"/>
    <s v="AMBATOLAMPY"/>
    <s v="CR Ambatondrakalavao_x000a_CR Antsapandrano_x000a_CR Tsinjoarivo"/>
    <m/>
    <m/>
    <m/>
    <m/>
    <m/>
    <m/>
    <s v="106-TR/MATP/PRMP/TP-RPI.20"/>
    <x v="97"/>
    <n v="180060360"/>
    <m/>
    <m/>
    <m/>
    <d v="2020-12-11T00:00:00"/>
    <n v="45"/>
    <s v="Entreprise ADDEAU "/>
    <n v="-7.3777777777777782"/>
    <x v="18"/>
    <m/>
    <n v="0.3"/>
    <n v="0.3"/>
    <n v="0"/>
    <x v="18"/>
    <m/>
    <x v="8"/>
    <x v="1"/>
  </r>
  <r>
    <s v="206"/>
    <m/>
    <m/>
    <s v="DIRECTION DES INFRASTRUCTURES (DINFRA)"/>
    <s v="Travaux de traitement des points noirs de la route entre Ambatolampy et Tsinjoarivo repartis en trois (03) lots: Lot3: Travaux de traitement des points noirs de la route entre PK25 (CR Antsapandrano) et PK45 (Tsinjoarivo)"/>
    <x v="1"/>
    <x v="1"/>
    <s v="ETAT MALAGASY"/>
    <n v="180007130"/>
    <s v="RAHARIVELO Arielle"/>
    <s v="Km"/>
    <m/>
    <s v="Km de route entretenue"/>
    <s v="9.1"/>
    <s v="KM de route entretenue"/>
    <m/>
    <m/>
    <m/>
    <m/>
    <s v="Vakinankaratra"/>
    <s v="AMBATOLAMPY"/>
    <s v="CR Ambatondrakalavao_x000a_CR Antsapandrano_x000a_CR Tsinjoarivo"/>
    <m/>
    <m/>
    <m/>
    <m/>
    <m/>
    <m/>
    <s v="107-TR/MATP/PRMP/TP-RPI.20"/>
    <x v="98"/>
    <n v="180007130"/>
    <m/>
    <m/>
    <m/>
    <d v="2020-12-11T00:00:00"/>
    <n v="45"/>
    <s v="Entreprise PIERROT"/>
    <n v="-7.3777777777777782"/>
    <x v="1"/>
    <m/>
    <n v="0.1"/>
    <n v="0.1"/>
    <n v="0"/>
    <x v="1"/>
    <m/>
    <x v="8"/>
    <x v="1"/>
  </r>
  <r>
    <s v="206"/>
    <m/>
    <m/>
    <s v="DIRECTION DES INFRASTRUCTURES (DINFRA)"/>
    <s v="Travaux de réhabilitation répartis en deux (02) lots: lot1: Travaux de réhabilitation du port Ambiky (Commune rurale de Beroroha);"/>
    <x v="0"/>
    <x v="1"/>
    <s v="ETAT MALAGASY"/>
    <n v="197367400"/>
    <s v="RABIALAHY Nedarivola Andréas"/>
    <s v="Km"/>
    <m/>
    <s v="Km de route entretenue"/>
    <s v="9.1"/>
    <s v="KM de route entretenue"/>
    <s v="Lot 1 : Début : 21°40'37.75'' S "/>
    <s v="Fin : 45°8'53.33''S"/>
    <m/>
    <m/>
    <s v="Atsimo Andrefana"/>
    <s v="BEROROHA"/>
    <s v="BEROROHA"/>
    <m/>
    <m/>
    <m/>
    <m/>
    <m/>
    <m/>
    <s v="N°117 TR/MATP/PRMP/TP-RPI.20"/>
    <x v="99"/>
    <n v="197367400"/>
    <m/>
    <m/>
    <m/>
    <d v="2020-12-18T00:00:00"/>
    <n v="40"/>
    <s v="ETS VAVALINTA "/>
    <n v="-8.25"/>
    <x v="49"/>
    <m/>
    <n v="0.5"/>
    <n v="0.5"/>
    <n v="0"/>
    <x v="49"/>
    <m/>
    <x v="8"/>
    <x v="1"/>
  </r>
  <r>
    <s v="206"/>
    <m/>
    <m/>
    <s v="DIRECTION DES INFRASTRUCTURES (DINFRA)"/>
    <s v="Travaux de réhabilitation répartis en deux (02) lots:  lot2: Travaux de réhabilitation de la piste reliant le Port d'Ambiky et la ville de Beroroha"/>
    <x v="0"/>
    <x v="1"/>
    <s v="ETAT MALAGASY"/>
    <n v="198914342"/>
    <s v="RABIALAHY Nedarivola Andréas"/>
    <s v="Km"/>
    <m/>
    <s v="Km de route entretenue"/>
    <s v="9.1"/>
    <s v="KM de route entretenue"/>
    <s v="Lot 2 : Début : 21°40'37.75'' S 45°8'53.33''E "/>
    <s v="Fin : 21°40'57.27'' S 45°9'53.14''E"/>
    <m/>
    <m/>
    <s v="Atsimo Andrefana"/>
    <s v="BEROROHA"/>
    <s v="BEROROHA"/>
    <m/>
    <m/>
    <m/>
    <m/>
    <m/>
    <m/>
    <s v="N°118TR/MATP/PRMP/TP-RPI.20"/>
    <x v="100"/>
    <n v="198914342"/>
    <m/>
    <m/>
    <m/>
    <d v="2020-12-18T00:00:00"/>
    <n v="40"/>
    <s v="Lot 2 : ETS MANJAKA"/>
    <n v="-8.25"/>
    <x v="42"/>
    <m/>
    <n v="0.95"/>
    <n v="0.95"/>
    <n v="0"/>
    <x v="42"/>
    <m/>
    <x v="8"/>
    <x v="1"/>
  </r>
  <r>
    <s v="215"/>
    <s v="258"/>
    <s v="PROJET DE REHABILITATION DE ROUTES POUR DESENCLAVEMENT"/>
    <s v="DRTP VATOVAVY FITOVINANY"/>
    <s v="Travaux d'entretien de la route provinciale RP 1203-F reliant les communes rurales de Vohitrindry et Ifanirea "/>
    <x v="1"/>
    <x v="1"/>
    <s v="ETAT MALAGASY"/>
    <n v="1199673724.1700001"/>
    <s v="RATIARISON Hajaniaina Thierry"/>
    <s v="Km"/>
    <n v="64"/>
    <m/>
    <s v="9.1"/>
    <m/>
    <s v="Début:22°22’42’’S – 47°49’46’’E "/>
    <s v="Fin: 22°11'31&quot;S-47°28'31&quot;E"/>
    <s v="0+000"/>
    <s v="64+000"/>
    <s v="Vatovavy / Fitovinany"/>
    <s v="Vohipeno-Ikongo"/>
    <s v="Vohipeno-Ilakatra-Mahazoarivo-Ifanirea"/>
    <m/>
    <m/>
    <m/>
    <m/>
    <m/>
    <m/>
    <s v="N°107-TR-MAHTP/PRMP/TP-RPI.19"/>
    <x v="101"/>
    <n v="1199673724.1700001"/>
    <m/>
    <m/>
    <m/>
    <d v="2020-12-07T00:00:00"/>
    <n v="90"/>
    <s v="Es HORIZON"/>
    <n v="-3.2333333333333334"/>
    <x v="19"/>
    <n v="0"/>
    <n v="0.6"/>
    <n v="0.6"/>
    <n v="0"/>
    <x v="19"/>
    <m/>
    <x v="64"/>
    <x v="1"/>
  </r>
  <r>
    <s v="206"/>
    <s v="369"/>
    <s v="CONSTRUCTION ET REHABILITATION DES ROUTES NATIONALES"/>
    <s v="DRTP VATOVAVY FITOVINANY"/>
    <s v="Travaux de réparation des ouvrages sur la RNT14 au PK40+456, au PK41+000, au PK87+200, au PK89+120"/>
    <x v="1"/>
    <x v="1"/>
    <s v="ETAT MALAGASY"/>
    <n v="465325040"/>
    <s v="RANDRIANARIVELO Herimanantsoa_x000a_Directeur Régional_x000a_034 01 73975 / 034 11 391 00 herimanantsoa@moov.mg"/>
    <s v="Km"/>
    <n v="4"/>
    <m/>
    <s v="9.1"/>
    <m/>
    <s v="Début:21°18’16’’S – 47°37’30’’E"/>
    <s v="Fin: 21°59'41&quot;S-47°22'14&quot;E"/>
    <s v="40+456"/>
    <s v="89+120"/>
    <s v="Vatovavy / Fitovinany"/>
    <s v="Ifanadiana-Ikongo"/>
    <s v="Ifanadiana-Tolongoina-Manampatrana-Ikongo"/>
    <m/>
    <m/>
    <m/>
    <m/>
    <m/>
    <m/>
    <s v="N°049-TR-MAHTP/PRMP/TP-RPI.20"/>
    <x v="102"/>
    <n v="465325040"/>
    <m/>
    <m/>
    <m/>
    <d v="2020-12-16T00:00:00"/>
    <n v="120"/>
    <s v="Es EHS"/>
    <n v="-2.1"/>
    <x v="10"/>
    <m/>
    <n v="0.95"/>
    <n v="1"/>
    <n v="5.0000000000000044E-2"/>
    <x v="10"/>
    <s v="Arrêt de Chantier le 26 février 2021 suite à la montée des eaux; reprise des travaux le 26 Avril 2021"/>
    <x v="65"/>
    <x v="1"/>
  </r>
  <r>
    <s v="218"/>
    <s v="387"/>
    <s v="TRAVAUX  D'ENTRETIEN COURANT DES OUVRAGES D'ART (TECOA)"/>
    <s v="DRTP DIANA"/>
    <s v="1-5 Effectuer des Travaux d’Entretien Courant de la RNS 57"/>
    <x v="1"/>
    <x v="0"/>
    <s v="ETAT MALAGASY"/>
    <n v="34155305"/>
    <s v="RAVAOARISOA Emma Fideline Directeur Régional de l’Aménagement du Territoire de l’Habitat et des Travaux Publics de DIANA _x000a_Tel : 034 05 548 86_x000a_ravaoemma@yahoo.fr"/>
    <s v="Km"/>
    <n v="11.321999999999999"/>
    <s v="Km de route entretenue"/>
    <s v="9.1.1"/>
    <s v="KM de route entretenue"/>
    <s v="Début de l'axe:_x000a_X: 598 696_x000a_Y:1 407 898_x000a_"/>
    <s v="Fin de l'axe:_x000a_X: 603 130_x000a_Y:1 416 434"/>
    <s v="0+000"/>
    <s v="11+322"/>
    <s v="DIANA"/>
    <s v="Nosy be"/>
    <s v="_x000a_CU Nosy be_x000a_"/>
    <m/>
    <m/>
    <m/>
    <m/>
    <m/>
    <m/>
    <m/>
    <x v="103"/>
    <n v="34155305"/>
    <m/>
    <m/>
    <m/>
    <d v="2020-08-17T00:00:00"/>
    <n v="60"/>
    <s v="Entreprise LAZA"/>
    <n v="-7.2166666666666668"/>
    <x v="49"/>
    <n v="0"/>
    <n v="0.5"/>
    <n v="0.5"/>
    <n v="0"/>
    <x v="49"/>
    <m/>
    <x v="66"/>
    <x v="1"/>
  </r>
  <r>
    <s v="218"/>
    <s v="387"/>
    <s v="TRAVAUX  D'ENTRETIEN COURANT DES OUVRAGES D'ART (TECOA)"/>
    <s v="DRTP DIANA"/>
    <s v="1-6 Effectuer des Travaux d’Entretien Courant de la RNS 30 B"/>
    <x v="1"/>
    <x v="3"/>
    <s v="Banque Mondiale"/>
    <n v="23000000000"/>
    <s v="Ministère de l'Aménagement du Territoire et des Travaux Publics;_x000a_PIC 2 2"/>
    <s v="Km"/>
    <n v="20.88"/>
    <s v="Km de route réhabilitée  "/>
    <s v="9.1.1"/>
    <s v="Km de route réhabilitée et/ou construite"/>
    <s v="ROUTES NATIONALES RNS 30B(Croisement Aéroport Fascène  - Croisement Andilana)"/>
    <m/>
    <s v="0+000"/>
    <s v="20+880"/>
    <s v="DIANA"/>
    <s v="Nosy be"/>
    <s v="_x000a_CU Nosy be_x000a_"/>
    <m/>
    <m/>
    <m/>
    <m/>
    <m/>
    <m/>
    <m/>
    <x v="104"/>
    <n v="23000000000"/>
    <m/>
    <m/>
    <m/>
    <d v="2020-03-01T00:00:00"/>
    <n v="720"/>
    <s v="SYNOHIDRO"/>
    <n v="8.0555555555555561E-2"/>
    <x v="41"/>
    <n v="0.26"/>
    <n v="0.28000000000000003"/>
    <n v="0.28000000000000003"/>
    <n v="0"/>
    <x v="41"/>
    <m/>
    <x v="67"/>
    <x v="1"/>
  </r>
  <r>
    <s v="206"/>
    <s v="383"/>
    <s v="REHABILITATION DES RUES DES CHEFS LIEUX DES FARITANY _PHASE II"/>
    <s v="DRTP HAUTE MATSIATRA"/>
    <s v="Travaux de Traitement des points noirs sur la route reliant Hopitaly Manarapenitra - Mahasoabe"/>
    <x v="1"/>
    <x v="0"/>
    <s v="ETAT MALAGASY"/>
    <n v="1000000000"/>
    <s v="MATP; DRATP HM; SRTP HM"/>
    <s v="Km"/>
    <n v="23"/>
    <s v="Km de route entretenue"/>
    <s v="9.1"/>
    <s v="KM de route entretenue"/>
    <s v="Latitude S : :21°27’54,54 ‘’_x000a_Longitude E : 47°06’39,29’’_x000a_"/>
    <m/>
    <s v="3+000"/>
    <s v="26+000"/>
    <s v="Haute Matsiatra"/>
    <s v="Fianarantsoa I - Vohibato"/>
    <s v="Fianarantsoa; Andrainjato Centre; Andrainjato Est;  Mahasoabe"/>
    <m/>
    <m/>
    <m/>
    <m/>
    <m/>
    <m/>
    <s v="MARCHE   N°054-TR/MATP/PRMP/TP-FR.20"/>
    <x v="105"/>
    <n v="775723060"/>
    <m/>
    <m/>
    <m/>
    <d v="2020-12-04T00:00:00"/>
    <n v="60"/>
    <s v="GTLR TRANSPORT"/>
    <n v="-5.4"/>
    <x v="5"/>
    <n v="0"/>
    <n v="0.32"/>
    <n v="0.32"/>
    <n v="0"/>
    <x v="5"/>
    <m/>
    <x v="68"/>
    <x v="1"/>
  </r>
  <r>
    <s v="206"/>
    <m/>
    <m/>
    <s v="DRTP AMORON'I MANIA"/>
    <s v="1.2. Entretenir les infrastructures routières de développement des pôles de croissances"/>
    <x v="1"/>
    <x v="4"/>
    <s v="ETAT MALAGASY"/>
    <m/>
    <s v="SRTP"/>
    <s v="Km"/>
    <n v="240"/>
    <m/>
    <s v="9.1"/>
    <m/>
    <m/>
    <m/>
    <m/>
    <m/>
    <s v="Amoron'i Mania"/>
    <m/>
    <m/>
    <m/>
    <m/>
    <m/>
    <m/>
    <m/>
    <m/>
    <m/>
    <x v="106"/>
    <m/>
    <m/>
    <m/>
    <m/>
    <m/>
    <m/>
    <m/>
    <e v="#DIV/0!"/>
    <x v="44"/>
    <m/>
    <n v="0.05"/>
    <n v="0.05"/>
    <n v="0"/>
    <x v="44"/>
    <m/>
    <x v="63"/>
    <x v="1"/>
  </r>
  <r>
    <s v="206"/>
    <m/>
    <m/>
    <s v="DRTP AMORON'I MANIA"/>
    <s v="2.1. Inciter les PTFs à financier d’avantage le fonctionnement des projets"/>
    <x v="4"/>
    <x v="1"/>
    <m/>
    <m/>
    <s v="SRTP"/>
    <s v="Nb"/>
    <n v="2"/>
    <m/>
    <s v="9.1"/>
    <m/>
    <m/>
    <m/>
    <m/>
    <m/>
    <s v="Amoron'i Mania"/>
    <m/>
    <m/>
    <m/>
    <m/>
    <m/>
    <m/>
    <m/>
    <m/>
    <m/>
    <x v="107"/>
    <m/>
    <m/>
    <m/>
    <m/>
    <m/>
    <m/>
    <m/>
    <e v="#DIV/0!"/>
    <x v="49"/>
    <m/>
    <n v="0.5"/>
    <n v="0.5"/>
    <n v="0"/>
    <x v="49"/>
    <m/>
    <x v="69"/>
    <x v="7"/>
  </r>
  <r>
    <s v="206"/>
    <m/>
    <m/>
    <s v="DRTP AMORON'I MANIA"/>
    <s v="3.1. Réhabiliter les routes RN et RR"/>
    <x v="1"/>
    <x v="4"/>
    <s v="ETAT MALAGASY"/>
    <m/>
    <s v="SRTP"/>
    <s v="Km"/>
    <n v="60"/>
    <m/>
    <s v="9.1"/>
    <m/>
    <m/>
    <m/>
    <m/>
    <m/>
    <s v="Amoron'i Mania"/>
    <m/>
    <m/>
    <m/>
    <m/>
    <m/>
    <m/>
    <m/>
    <m/>
    <m/>
    <x v="108"/>
    <m/>
    <m/>
    <m/>
    <m/>
    <m/>
    <m/>
    <m/>
    <e v="#DIV/0!"/>
    <x v="44"/>
    <m/>
    <n v="0.05"/>
    <n v="0.05"/>
    <n v="0"/>
    <x v="44"/>
    <m/>
    <x v="70"/>
    <x v="1"/>
  </r>
  <r>
    <s v="206"/>
    <s v="450"/>
    <s v="TRAVAUX D’URGENCE DES INFRASTRUCTURES ROUTIERES"/>
    <s v="DAU"/>
    <s v="Travaux d'urgence de Construction de pont en BA sur la Rivière Atrobo, au pk 25 de la RIP 39 entre Talata - Angavo et Mangasoavina, District Ankazobe"/>
    <x v="2"/>
    <x v="1"/>
    <s v="ETAT MALAGASY"/>
    <n v="790000000"/>
    <s v="RAJAONALISON Rija Harilala_x000a_Chef de Service de Coordination des Interventions d’urgences_x000a_Tel : 034 07 560 06"/>
    <s v="ML d'ouvrage"/>
    <m/>
    <s v="Km de route entretenue"/>
    <s v="9.1"/>
    <s v="KM de route entretenue"/>
    <s v="18°11'47.17&quot;S/47°2'31.91&quot;E"/>
    <m/>
    <s v="25+000"/>
    <m/>
    <s v="Analamanga"/>
    <s v="Ankazobe"/>
    <s v="TALATA-ANGAVO"/>
    <m/>
    <m/>
    <m/>
    <m/>
    <m/>
    <m/>
    <s v="CONVENTION N° 028TR/MATP/PRMP/TP-RPI.20"/>
    <x v="109"/>
    <n v="483012261"/>
    <m/>
    <m/>
    <m/>
    <d v="2020-12-18T00:00:00"/>
    <n v="120"/>
    <s v="MASOANDRO"/>
    <n v="-2.0833333333333335"/>
    <x v="50"/>
    <m/>
    <n v="0.73"/>
    <n v="0.73"/>
    <n v="0"/>
    <x v="50"/>
    <s v="1/En attente coulage de béton"/>
    <x v="8"/>
    <x v="2"/>
  </r>
  <r>
    <s v="218"/>
    <s v="387"/>
    <s v="TRAVAUX  D'ENTRETIEN COURANT DES OUVRAGES D'ART (TECOA)"/>
    <s v="DRTP ITASY / DIRECTION DES INFRASTRUCTURES (DINFRA)"/>
    <s v="Travaux de traitement des points noirs entre Arivonimamo et Manalalondo"/>
    <x v="1"/>
    <x v="0"/>
    <s v="ETAT MALAGASY"/>
    <n v="1085542650"/>
    <s v="DINFRA"/>
    <s v="Km"/>
    <n v="38"/>
    <s v="Km de route entretenue"/>
    <s v="9.1"/>
    <s v="KM de route entretenue"/>
    <s v="Début : S 19°02'10&quot;51  / E 47°18'27&quot;31"/>
    <s v="Fin : S 19°27'00&quot;08  / E 47°11'09&quot;76"/>
    <n v="0"/>
    <s v="38+000"/>
    <s v="Itasy"/>
    <s v="ARIVONIMAMO"/>
    <s v="Arivonimamo I/II - Amboanana - Alakamisikely - Manalalondo"/>
    <m/>
    <m/>
    <m/>
    <m/>
    <m/>
    <m/>
    <s v="Convention N° 056-TR/ MATP/PRMP/TP- FR 20"/>
    <x v="110"/>
    <n v="1085542650"/>
    <m/>
    <m/>
    <m/>
    <d v="2020-11-23T00:00:00"/>
    <n v="90"/>
    <s v="Entreprise ECORA"/>
    <n v="-3.3888888888888888"/>
    <x v="51"/>
    <n v="7.0000000000000007E-2"/>
    <n v="0.27"/>
    <n v="0.27"/>
    <n v="0"/>
    <x v="51"/>
    <m/>
    <x v="71"/>
    <x v="1"/>
  </r>
  <r>
    <s v="218"/>
    <s v="387"/>
    <s v="TRAVAUX  D'ENTRETIEN COURANT DES OUVRAGES D'ART (TECOA)"/>
    <s v="DRTP ITASY / DIRECTION DES INFRASTRUCTURES (DINFRA)"/>
    <s v="Travaux de traitement des points noirs sur la piste reliant la CR Andranomiely et CR Manalalondo (10.7km)"/>
    <x v="1"/>
    <x v="0"/>
    <s v="ETAT MALAGASY"/>
    <n v="605500000"/>
    <s v="RABIALAHY Nedarivola Andréas"/>
    <s v="Km"/>
    <n v="10.7"/>
    <s v="Km de route entretenue"/>
    <s v="9.1"/>
    <s v="KM de route entretenue"/>
    <s v="Début : S 19°27'00&quot;08 / E 47°11'09&quot;76"/>
    <s v="Fin : S 19°31'34&quot;81 / E 47°16'77&quot;68"/>
    <n v="0"/>
    <s v="10+700"/>
    <s v="Itasy"/>
    <s v="ARIVONIMAMO"/>
    <s v="ANDRANOMIELY-MANALALONDO"/>
    <m/>
    <m/>
    <m/>
    <m/>
    <m/>
    <m/>
    <s v="044 TR/MATP/PRMP/TP-FR.20"/>
    <x v="111"/>
    <n v="559760140"/>
    <m/>
    <m/>
    <m/>
    <d v="2020-10-27T00:00:00"/>
    <n v="90"/>
    <s v="Entreprise STAN"/>
    <n v="-3.6888888888888891"/>
    <x v="18"/>
    <n v="0.12"/>
    <n v="0.3"/>
    <n v="0.3"/>
    <n v="0"/>
    <x v="18"/>
    <m/>
    <x v="72"/>
    <x v="1"/>
  </r>
  <r>
    <s v="206"/>
    <s v="CP"/>
    <s v="CP"/>
    <s v="DRTP ANALANJIROFO"/>
    <s v="Travaux  d'Entretien de Routes à Maroantsetra "/>
    <x v="1"/>
    <x v="0"/>
    <s v="ETAT MALAGASY"/>
    <n v="499999510"/>
    <s v="MATP-DRATP AROFO-SRTP AROFO"/>
    <s v="Km"/>
    <n v="0.69599999999999995"/>
    <s v="Km de route entretenue"/>
    <s v="9.1"/>
    <s v="KM de route entretenue"/>
    <s v="S 15° 26.064' E 049° 44.541'"/>
    <s v="S 15° 26.067 ' E 049° .44. 940'"/>
    <s v="0+000"/>
    <s v="0+696"/>
    <s v="Analanjirofo"/>
    <s v="Maroantsetra"/>
    <s v="FKT Andavaly, CR de Maroantsetra "/>
    <m/>
    <m/>
    <m/>
    <m/>
    <m/>
    <m/>
    <s v="N° 113 TR/MATP/PRMP/TP-FR.20"/>
    <x v="112"/>
    <n v="499999510"/>
    <m/>
    <m/>
    <m/>
    <d v="2020-12-18T00:00:00"/>
    <n v="60"/>
    <s v="CRYSTAL (IBE SING WA)"/>
    <n v="-5.166666666666667"/>
    <x v="52"/>
    <n v="0"/>
    <n v="0.38"/>
    <n v="0.38"/>
    <n v="0"/>
    <x v="52"/>
    <m/>
    <x v="73"/>
    <x v="1"/>
  </r>
  <r>
    <s v="206"/>
    <s v="327"/>
    <s v="AIDE D'URGENCE POST CATASTROPHIQUE"/>
    <s v="AGENCE ROUTIERE / DIRECTION GENERALE DES TRAVAUX PUBLICS (DGTP)"/>
    <s v="Assistance technique (AT) pour appuyer l’Autorité Routière"/>
    <x v="5"/>
    <x v="3"/>
    <s v="BEI"/>
    <n v="1355000000"/>
    <s v="RALAIMAROLAHY Rija_x000a_ralrija@ymail.com_x000a_034-30-384-24   "/>
    <s v="Nombre de rapports"/>
    <n v="4"/>
    <s v="Nombre de rapport approuvé"/>
    <s v="9.1"/>
    <s v="Nombre de rapport approuvé"/>
    <m/>
    <m/>
    <m/>
    <m/>
    <s v="Analamanga / Vatovavy / Fitovinany / Atsimo Andrefana"/>
    <m/>
    <m/>
    <m/>
    <m/>
    <m/>
    <m/>
    <m/>
    <m/>
    <s v="167-ARM/BEI/2019"/>
    <x v="113"/>
    <n v="1354707165"/>
    <m/>
    <m/>
    <n v="826418439.64300001"/>
    <d v="2019-04-11T00:00:00"/>
    <n v="1320"/>
    <s v="Louis Berger"/>
    <n v="0.57999999999999996"/>
    <x v="35"/>
    <n v="0.52928885225169675"/>
    <n v="0.8"/>
    <n v="0.8"/>
    <n v="0"/>
    <x v="35"/>
    <m/>
    <x v="74"/>
    <x v="3"/>
  </r>
  <r>
    <s v="206"/>
    <s v="327"/>
    <s v="AIDE D'URGENCE POST CATASTROPHIQUE"/>
    <s v="AGENCE ROUTIERE / DIRECTION GENERALE DES TRAVAUX PUBLICS (DGTP)"/>
    <s v="Travaux de réhabilitation de voiries urbaines dans la Commune Urbaine D’Antananarivo, _x000a_- Lot 04 : Travaux d’urgence de la RN1 entre le PK2+500 et le PK7+900 (Rond-point Anosy - Sortie Pont Ampitatafika), la route d’Itaosy du Pont d’Ampasika à la Cité des Assureurs et la Bretelle d’Avarabohitra"/>
    <x v="2"/>
    <x v="3"/>
    <s v="BEI - Post Disaster Infrasctructure reconstruction"/>
    <n v="40119000000"/>
    <s v="RALAIMAROLAHY Rija_x000a_r.ralaimarolahy@agenceroutiere.mg_x000a_034-30-384-24   "/>
    <s v="Km"/>
    <n v="5.4"/>
    <s v="Nombre de KM réhabilité"/>
    <s v="9.1"/>
    <s v="Km de route r"/>
    <m/>
    <m/>
    <s v="2 + 500"/>
    <s v="7 + 900"/>
    <s v="Analamanga"/>
    <s v="ANTANANARIVO RENIVOHITRA -_x000a_ANTANANARIVO ATSIMONDRANO"/>
    <s v="4è ARRONDISSEMENT_x000a_AMPITATAFIKA_x000a_ITAOSY_x000a_ANDRANONAHOATRA"/>
    <m/>
    <m/>
    <s v="N/A"/>
    <s v="N/A"/>
    <s v="N/A"/>
    <s v="N/A"/>
    <s v="147-ARM/BEI/2018"/>
    <x v="114"/>
    <n v="40118676111.309998"/>
    <m/>
    <m/>
    <n v="30038632692.8918"/>
    <d v="2018-10-18T00:00:00"/>
    <n v="27"/>
    <s v="CHINARAILWAY 18TH BUREAU 5GROUP° Co.; Ltd"/>
    <n v="1.18"/>
    <x v="10"/>
    <n v="0.88078583321271942"/>
    <n v="1"/>
    <n v="1"/>
    <n v="0"/>
    <x v="10"/>
    <m/>
    <x v="11"/>
    <x v="1"/>
  </r>
  <r>
    <s v="206"/>
    <s v="327"/>
    <s v="AIDE D'URGENCE POST CATASTROPHIQUE"/>
    <s v="AGENCE ROUTIERE / DIRECTION GENERALE DES TRAVAUX PUBLICS (DGTP)"/>
    <s v="Travaux de réhabilitation de voiries urbaines dans la Commune Urbaine D’Antananarivo, _x000a_- Lot 03 : Travaux d’urgence de la RN7 entre le PK0+000 et le PK11+000 (Soarano - Mandriamena)"/>
    <x v="2"/>
    <x v="3"/>
    <s v="BEI - Post Disaster Infrasctructure reconstruction"/>
    <n v="19743000000"/>
    <s v="RALAIMAROLAHY Rija_x000a_r.ralaimarolahy@agenceroutiere.mg_x000a_034-30-384-24   "/>
    <s v="Km"/>
    <n v="11"/>
    <s v="Nombre de KM réhabilité"/>
    <s v="9.1"/>
    <s v="Km de route rehabilitée"/>
    <m/>
    <m/>
    <s v="0 + 000"/>
    <s v="11 + 000"/>
    <s v="Analamanga"/>
    <s v="ANTANANARIVO RENIVOHITRA -_x000a_ANTANANARIVO ATSIMONDRANO"/>
    <s v="1er - 4è ARRONDISSEMENT_x000a_TANJOMBATO_x000a_ANDOHARANOFOTSY"/>
    <m/>
    <m/>
    <s v="N/A"/>
    <s v="N/A"/>
    <s v="N/A"/>
    <s v="N/A"/>
    <s v="144-ARM/BEI/2018"/>
    <x v="115"/>
    <n v="19742104672.68"/>
    <m/>
    <m/>
    <n v="15342859292.029999"/>
    <d v="2018-10-18T00:00:00"/>
    <n v="26"/>
    <s v="CHINA GEO-ENGINEERING CORPORATION"/>
    <n v="1.18"/>
    <x v="10"/>
    <n v="0.79472796852823235"/>
    <n v="1"/>
    <n v="1"/>
    <n v="0"/>
    <x v="10"/>
    <m/>
    <x v="75"/>
    <x v="1"/>
  </r>
  <r>
    <s v="206"/>
    <s v="327"/>
    <s v="AIDE D'URGENCE POST CATASTROPHIQUE"/>
    <s v="AGENCE ROUTIERE / DIRECTION GENERALE DES TRAVAUX PUBLICS (DGTP)"/>
    <s v="Travaux de réhabilitation de voiries urbaines dans la Commune Urbaine D’Antananarivo, _x000a_- Lot 01: Travaux d’urgence de la RN2 entre le PK0+000 et le PK6+000 (Gare Soarano - Mahazo) et de la RN3 entre le PK1+500 et le PK10+500 (Andravoahangy Ambony - Sabotsy Namehana)"/>
    <x v="2"/>
    <x v="3"/>
    <s v="BEI - Post Disaster Infrasctructure reconstruction"/>
    <n v="29660000000"/>
    <s v="RALAIMAROLAHY Rija_x000a_r.ralaimarolahy@agenceroutiere.mg_x000a_034-30-384-24   "/>
    <s v="Km"/>
    <n v="15.5"/>
    <s v="Nombre de KM réhabilité"/>
    <s v="9.1"/>
    <s v="Km de route rehabilitée"/>
    <m/>
    <m/>
    <s v="RN 2 : 0 + 000_x000a_RN 3  : 1 + 500"/>
    <s v="RN 2 : 6 + 000_x000a_RN 3  : 10 + 500"/>
    <s v="Analamanga"/>
    <s v="ANTANANARIVO RENIVOHITRA -_x000a_ANTANANARIVO AVARADRANO"/>
    <s v="1er - 3è - 5è ARRONDISSEMENT_x000a_ ANKADIKELY ILAFY_x000a_ SABOTSY NAMEHANA"/>
    <m/>
    <m/>
    <s v="N/A"/>
    <s v="N/A"/>
    <s v="N/A"/>
    <s v="N/A"/>
    <s v="145-ARM/BEI/2018"/>
    <x v="116"/>
    <n v="29659390326.009998"/>
    <m/>
    <m/>
    <n v="22193333662.8395"/>
    <d v="2018-10-18T00:00:00"/>
    <n v="37"/>
    <s v="COLAS"/>
    <n v="0.85"/>
    <x v="10"/>
    <n v="0.9"/>
    <n v="1"/>
    <n v="1"/>
    <n v="0"/>
    <x v="10"/>
    <m/>
    <x v="76"/>
    <x v="1"/>
  </r>
  <r>
    <s v="206"/>
    <s v="327"/>
    <s v="AIDE D'URGENCE POST CATASTROPHIQUE"/>
    <s v="AGENCE ROUTIERE / DIRECTION GENERALE DES TRAVAUX PUBLICS (DGTP)"/>
    <s v="Travaux de réhabilitation de voiries urbaines dans la Commune Urbaine D’Antananarivo, _x000a_- Lot 02 : Travaux d’urgence de la RN4 entre le PK0+000 et le PK9+200 (Soarano - Imerina Afovoany)"/>
    <x v="2"/>
    <x v="3"/>
    <s v="BEI - Post Disaster Infrasctructure reconstruction"/>
    <n v="17378000000"/>
    <s v="RALAIMAROLAHY Rija_x000a_r.ralaimarolahy@agenceroutiere.mg_x000a_034-30-384-24   "/>
    <s v="Km"/>
    <n v="9.1999999999999993"/>
    <s v="Nombre de KM réhabilité"/>
    <s v="9.1"/>
    <s v="Km de route rehabilitée"/>
    <m/>
    <m/>
    <s v="0 + 000"/>
    <s v="9 + 200"/>
    <s v="Analamanga"/>
    <s v="ANTANANARIVO RENIVOHITRA -_x000a_AMBOHIDRATRIMO"/>
    <s v="1er - 6è ARRONDISSEMENT_x000a_ANTEHIROKA_x000a_TALATAMATY"/>
    <m/>
    <m/>
    <s v="N/A"/>
    <s v="N/A"/>
    <s v="N/A"/>
    <s v="N/A"/>
    <s v="146-ARM/BEI/2018"/>
    <x v="117"/>
    <n v="17377844058.619999"/>
    <m/>
    <m/>
    <n v="13681246100.931702"/>
    <d v="2018-10-18T00:00:00"/>
    <n v="27"/>
    <s v="COLAS"/>
    <n v="1.1399999999999999"/>
    <x v="10"/>
    <n v="0.99"/>
    <n v="1"/>
    <n v="1"/>
    <n v="0"/>
    <x v="10"/>
    <m/>
    <x v="77"/>
    <x v="1"/>
  </r>
  <r>
    <s v="206"/>
    <s v="327"/>
    <s v="AIDE D'URGENCE POST CATASTROPHIQUE"/>
    <s v="AGENCE ROUTIERE / DIRECTION GENERALE DES TRAVAUX PUBLICS (DGTP)"/>
    <s v="Travaux de construction du Viaduc de SAHASINAKA"/>
    <x v="3"/>
    <x v="3"/>
    <s v="BEI - Post Disaster Infrasctructure reconstruction"/>
    <n v="14177000000"/>
    <s v="RASOLOFOSON Nicole_x000a_n.rasolofoson@agenceroutiere.mg_x000a_034-30-384-19"/>
    <s v="Pourcentage de marché régularisé"/>
    <n v="100"/>
    <s v="Nombre de ML de viaduc réhabilité"/>
    <s v="9.1"/>
    <s v=" ML de viaduc réhabilité"/>
    <m/>
    <m/>
    <s v="PK 121+600 "/>
    <s v="PK 121+827"/>
    <s v="Vatovavy / Fitovinany"/>
    <s v="MANAKARA ATSIMO"/>
    <s v="SAHASINAKA"/>
    <m/>
    <m/>
    <s v="N/A"/>
    <s v="N/A"/>
    <s v="N/A"/>
    <s v="N/A"/>
    <s v="151-BEI/ARM/2018"/>
    <x v="118"/>
    <n v="14176214329.24"/>
    <m/>
    <m/>
    <n v="11275878013.3067"/>
    <d v="2019-02-12T00:00:00"/>
    <n v="15"/>
    <s v="FREYSSINET/ SOGEA SATOM"/>
    <n v="0.97"/>
    <x v="10"/>
    <n v="1"/>
    <n v="1"/>
    <n v="1"/>
    <n v="0"/>
    <x v="10"/>
    <s v="Le groupement a transmis une lettre de réserves à l'AR en réponse à l'OS de mise en demeure transmis le 22/09/2021_x000a_- L'AR a établi une lettre de réponse à la lettre de réserve du groupement : 29/09/2021_x000a_- Un mail de rappel a été envoyé au Groupement Freyssinet - Sogea pur leur descente sur site ( réparation des anomalies en vue de la RD): 01/10/2021_x000a_- Levée des réserves est en cours de finalisation et la Rd sera prévue le 11/11/2021_x000a_Réception définitive effctuée: 18/11/2021"/>
    <x v="78"/>
    <x v="8"/>
  </r>
  <r>
    <s v="206"/>
    <s v="327"/>
    <s v="AIDE D'URGENCE POST CATASTROPHIQUE"/>
    <s v="AGENCE ROUTIERE / DIRECTION GENERALE DES TRAVAUX PUBLICS (DGTP)"/>
    <s v="LOT 2:Travaux de réhabilitation des ouvrages hydroagricoles de Vahilava /_x000a_ Réparation de la rupture de la digue rive droite du canal Onikely/ _x000a_ Travaux de réhabilitation de la digue du canal Onikely rive gauche et rive droite _x000a_"/>
    <x v="0"/>
    <x v="3"/>
    <s v="BEI - Post Disaster Infrasctructure reconstruction"/>
    <n v="1131000000"/>
    <s v="RASOLOFOSON Nicole_x000a_n.rasolofoson@agenceroutiere.mg_x000a_034-30-384-19"/>
    <s v="Pourcentage de marché régularisé"/>
    <n v="100"/>
    <s v="Nombre de ML de digues réhabilitées"/>
    <s v="9.1"/>
    <s v=" ML de digues réhabilitées"/>
    <s v="Lat :18°57’24,30&quot;S_x000a_Long : 47°29’34,03&quot; E"/>
    <s v="Lat : 18°57’43,1&quot;S_x000a_Long : 47°29’30,65&quot; E"/>
    <n v="0"/>
    <n v="0"/>
    <s v="Analamanga"/>
    <s v="ANTANANARIVO ATSMONDRANO"/>
    <s v="SOAVINA"/>
    <m/>
    <m/>
    <s v="N/A"/>
    <s v="N/A"/>
    <s v="N/A"/>
    <s v="N/A"/>
    <s v="143-BEI/ARM/2018"/>
    <x v="119"/>
    <n v="1130998130.23"/>
    <m/>
    <m/>
    <n v="988455104.28999996"/>
    <d v="2018-10-11T00:00:00"/>
    <n v="6.27"/>
    <s v="COLAS"/>
    <n v="1.44"/>
    <x v="10"/>
    <n v="1"/>
    <n v="1"/>
    <n v="1"/>
    <n v="0"/>
    <x v="10"/>
    <s v="-La réception définitive du marché initial et son avenant 1:  29/01/2021_x000a_- Remise à l'APIPA des plans de recollement : 22/03/2021_x000a_Visite en vue de la Réception définitive des travaux de prolongement de la digues , objet de l'avenant 2 : 12/11/2021"/>
    <x v="78"/>
    <x v="8"/>
  </r>
  <r>
    <s v="206"/>
    <s v="327"/>
    <s v="AIDE D'URGENCE POST CATASTROPHIQUE"/>
    <s v="AGENCE ROUTIERE / DIRECTION GENERALE DES TRAVAUX PUBLICS (DGTP)"/>
    <s v="LOT1;Travaux de réhabilitation des digues de Sisaony /Soavina_x000a_Réparation de la rupture de la digue rive droite de la rivière Sisaony_x000a_Rehaussement de la digue rive droite de la rivière Sisaony dans la commune de Soavina_x000a_"/>
    <x v="0"/>
    <x v="3"/>
    <s v="BEI - Post Disaster Infrasctructure reconstruction"/>
    <n v="4818000000"/>
    <s v="RASOLOFOSON Nicole_x000a_n.rasolofoson@agenceroutiere.mg_x000a_034-30-384-19"/>
    <s v="Pourcentage de marché régularisé"/>
    <n v="100"/>
    <s v="Nombre de ML de digues réhabilitées"/>
    <s v="9.1"/>
    <s v="ML de digues réhabilitées"/>
    <s v="Lat :18°56’53,34&quot; S_x000a_Long : 47°29’28,21&quot; E"/>
    <s v="Lat :18°57’17,77&quot; S_x000a_Long : 47°29’20,14&quot; E"/>
    <n v="0"/>
    <n v="0"/>
    <s v="Analamanga"/>
    <s v="ANTANANARIVO ATSMONDRANO"/>
    <s v="SOAVINA"/>
    <m/>
    <m/>
    <s v="N/A"/>
    <s v="N/A"/>
    <s v="N/A"/>
    <s v="N/A"/>
    <s v="142-BEI/ARM/2018"/>
    <x v="120"/>
    <n v="4817952070.54"/>
    <m/>
    <m/>
    <n v="3813425675.3800001"/>
    <d v="2018-10-11T00:00:00"/>
    <n v="8.6999999999999993"/>
    <s v="COLAS"/>
    <n v="1.18"/>
    <x v="10"/>
    <n v="1"/>
    <n v="1"/>
    <n v="1"/>
    <n v="0"/>
    <x v="10"/>
    <s v="La réception définitive du marché initial et son avenant 1:  29/01/2021_x000a_Remise à l'APIPA des plans de recollement : 22/03/2021_x000a_- DP8   ( attachement de retenue de garantie 5%) parvenu à l'AR: 28/06/2021_x000a_- Envoi à colas la lettre n°1341 -AR/DG/DO/2021   et les documents du DP 8 compte tenu de la non - disponibilité de la caisse BEI au niveau de l'AR: 06/07/2021_x000a_- DP 8 remis par COLAS ( pour paiement): 06/08/2021_x000a_- DP 8 déjà envoyé pour paiement au niveau du comptabilité AR"/>
    <x v="78"/>
    <x v="8"/>
  </r>
  <r>
    <s v="206"/>
    <s v="327"/>
    <s v="AIDE D'URGENCE POST CATASTROPHIQUE"/>
    <s v="AGENCE ROUTIERE / DIRECTION GENERALE DES TRAVAUX PUBLICS (DGTP)"/>
    <s v="LOT1_ relance: Travaux de réhabilitation des digues de la Sisaony à Soalandy et Ampanefy"/>
    <x v="0"/>
    <x v="3"/>
    <s v="BEI - Post Disaster Infrasctructure reconstruction"/>
    <n v="1170000000"/>
    <s v="RASOLOFOSON Nicole_x000a_n.rasolofoson@agenceroutiere.mg_x000a_034-30-384-19"/>
    <s v="Pourcentage de marché régularisé"/>
    <n v="100"/>
    <s v="Nombre de ML de digues réhabilitées"/>
    <s v="9.1"/>
    <s v="ML de digues réhabilitées"/>
    <m/>
    <m/>
    <n v="0"/>
    <n v="0"/>
    <s v="Analamanga"/>
    <s v="ANTANANARIVO ATSMONDRANO"/>
    <s v="SOALANDY_x000a_AMPANEFY"/>
    <m/>
    <m/>
    <s v="N/A"/>
    <s v="N/A"/>
    <s v="N/A"/>
    <s v="N/A"/>
    <s v="161-BEI/ARM/2019"/>
    <x v="121"/>
    <n v="1169256102.1300001"/>
    <m/>
    <m/>
    <n v="925661080.86000001"/>
    <d v="2019-05-23T00:00:00"/>
    <n v="4.5"/>
    <s v="CO GECI"/>
    <n v="0.99"/>
    <x v="10"/>
    <n v="1"/>
    <n v="1"/>
    <n v="1"/>
    <n v="0"/>
    <x v="10"/>
    <s v="- Réception Définitive  prononcée le 23/07/2021 après levée des réserves le 22/07/2021_x000a_- PV de Levée des réserve et PV de RD signé et remis à chaque partie prenante ( MATP,APIPA,AR,COGECI): 18/08/2021"/>
    <x v="78"/>
    <x v="8"/>
  </r>
  <r>
    <s v="206"/>
    <s v="327"/>
    <s v="AIDE D'URGENCE POST CATASTROPHIQUE"/>
    <s v="AGENCE ROUTIERE / DIRECTION GENERALE DES TRAVAUX PUBLICS (DGTP)"/>
    <s v="LOT2_ relance: Travaux de réhabilitation des digues de la Mamba à Ankadikely Ilafy et du canal Andriantany à Iarinarivo"/>
    <x v="0"/>
    <x v="3"/>
    <s v="BEI - Post Disaster Infrasctructure reconstruction"/>
    <n v="1202000000"/>
    <s v="RASOLOFOSON Nicole_x000a_n.rasolofoson@agenceroutiere.mg_x000a_034-30-384-19"/>
    <s v="Pourcentage de marché régularisé"/>
    <n v="100"/>
    <s v="Nombre de ML de digues réhabilitées"/>
    <s v="9.1"/>
    <s v="ML de digues réhabilitées"/>
    <m/>
    <m/>
    <n v="0"/>
    <n v="0"/>
    <s v="Analamanga"/>
    <s v="AMBOHIDRATRIMO_x000a_ANTANANARIVO AVARADRANO"/>
    <s v="ARINARIVO_x000a_ ANKADIKELY ILAFY_x000a_ "/>
    <m/>
    <m/>
    <s v="N/A"/>
    <s v="N/A"/>
    <s v="N/A"/>
    <s v="N/A"/>
    <s v="162-BEI/ARM/2019"/>
    <x v="122"/>
    <n v="1201640497.2"/>
    <m/>
    <m/>
    <n v="951298627.54000008"/>
    <d v="2019-05-23T00:00:00"/>
    <n v="4.5"/>
    <s v="COGECI"/>
    <n v="0.92"/>
    <x v="10"/>
    <n v="1"/>
    <n v="1"/>
    <n v="1"/>
    <n v="0"/>
    <x v="10"/>
    <s v="- Reserves levées effectuées : 24/09/2021_x000a_- RD effectuée : 05/10/2021_x000a_- PV de RD transmis à APIPA,ASA TARATRA, COGECI_x000a_- DP 15 final transmis à l'AR: 02/11/2021"/>
    <x v="78"/>
    <x v="8"/>
  </r>
  <r>
    <s v="206"/>
    <m/>
    <s v="TRAVAUX D'AMENAGEMENT DE LA ROUTE ENTRE ROND POINT ANOSIZATO ET CROISEMENT VERS AMBOHITRIMANJAKA"/>
    <s v="AGENCE ROUTIERE / DIRECTION GENERALE DES TRAVAUX PUBLICS (DGTP)"/>
    <s v=" Etudes, Assistance au Client pour l'analyse des offres des travaux, Gestion, Contrôle et Surveillance des travaux de construction d’un fly-over entre le croisement de la RN1 et la RN58A à Anosizato "/>
    <x v="4"/>
    <x v="3"/>
    <s v="BADEA"/>
    <n v="0"/>
    <n v="0"/>
    <m/>
    <n v="0"/>
    <n v="0"/>
    <s v="9.1"/>
    <s v="livrables "/>
    <m/>
    <m/>
    <n v="0"/>
    <n v="0"/>
    <s v="Analamanga"/>
    <s v="ANOSIZATO_x000a_ANTANANARIVO ATSMONDRANO"/>
    <s v="ANOSIZATO EST "/>
    <m/>
    <m/>
    <s v="N/A"/>
    <s v="N/A"/>
    <s v="N/A"/>
    <s v="N/A"/>
    <n v="0"/>
    <x v="123"/>
    <n v="0"/>
    <m/>
    <m/>
    <n v="0"/>
    <m/>
    <n v="0"/>
    <s v="En cours de passation"/>
    <n v="0"/>
    <x v="8"/>
    <n v="0"/>
    <n v="0"/>
    <n v="0"/>
    <n v="0"/>
    <x v="8"/>
    <s v="- DANO du rapport d'analyse de AMI envoyé à la BADEA le 14/10/2021_x000a_- Retour du projet de DUP à l'AR après observation du MTP: 18/10/2021_x000a_- Finalisation du projet de DUP en cours _x000a_- Etablissement DDP/TDR EGCS en cours_x000a_- Observations de la BADEA sur le rapport d’évaluation de l’AMI: 07/11/2021_x000a_- Finalisation de rectification  du  rapport d'évaluation AMI selon les observations de la BADEA : en cours "/>
    <x v="8"/>
    <x v="4"/>
  </r>
  <r>
    <s v="206"/>
    <s v="327"/>
    <s v="AIDE D'URGENCE POST CATASTROPHIQUE"/>
    <s v="AGENCE ROUTIERE / DIRECTION GENERALE DES TRAVAUX PUBLICS (DGTP)"/>
    <s v="Gestion, contrôle et surveillance des travaux de réhabilitation de voiries urbaines dans la Commune Urbaine D’Antananarivo, de la route d’Itaosy et de la Bretelle d’Avarabohitra, _x000a_Lot  3 : Travaux d'Urgence de la  RN 7 entre le PK 0+000 et le PK 11+000 (Soarano-Mandriamena)_x000a_Lot  4 : Travaux d'Urgence de la RN 1 entre le PK 2+500 et le PK 7+900  (Rond-point Anosy – Sortie Pont Ampitatafika)_x000a_la Route d’Itaosy  du pont d’Ampasika à la Cité des assureurs Itaosy, et la Bretelle d'Avarabohitra_x000a_"/>
    <x v="4"/>
    <x v="3"/>
    <s v="BEI - Post Disaster Infrasctructure reconstruction"/>
    <n v="1874000000"/>
    <s v="RALAIMAROLAHY Rija_x000a_r.ralaimarolahy@agenceroutiere.mg_x000a_034-30-384-24   "/>
    <s v="Nombre de rapports"/>
    <n v="1"/>
    <s v="Nombre de rapport approuvé"/>
    <s v="9.1"/>
    <s v=" rapport approuvé"/>
    <m/>
    <m/>
    <s v="RN 7 : PK 0 + 000_x000a__x000a_RN 1 : PK 2 + 500"/>
    <s v="RN 7 : PK 11 + 000_x000a__x000a_RN 1 : PK 7 + 900"/>
    <s v="Analamanga"/>
    <s v="ANTANANARIVO RENIVOHITRA -_x000a_ANTANANARIVO ATSIMONDRANO"/>
    <s v="1er -4è ARRONDISSEMENT_x000a_AMPITATAFIKA_x000a_ITAOSY_x000a_ANDRANONAHOATRA_x000a_TANJOMBATO_x000a_ANDOHARANOFOTSY"/>
    <m/>
    <m/>
    <s v="N/A"/>
    <s v="N/A"/>
    <s v="N/A"/>
    <s v="N/A"/>
    <s v="137-BEI/ARM/2018"/>
    <x v="124"/>
    <n v="1873635320"/>
    <m/>
    <m/>
    <n v="1311584160"/>
    <d v="2018-10-18T00:00:00"/>
    <n v="27"/>
    <s v="SECO/SERT/SEAP/SIMTEPHA/LNTPB"/>
    <n v="1.18"/>
    <x v="10"/>
    <n v="0.4737876952490413"/>
    <n v="1"/>
    <n v="1"/>
    <n v="0"/>
    <x v="10"/>
    <m/>
    <x v="69"/>
    <x v="3"/>
  </r>
  <r>
    <s v="206"/>
    <s v="327"/>
    <s v="AIDE D'URGENCE POST CATASTROPHIQUE"/>
    <s v="AGENCE ROUTIERE / DIRECTION GENERALE DES TRAVAUX PUBLICS (DGTP)"/>
    <s v="Gestion, contrôle et surveillance des travaux de réhabilitation de voiries urbaines dans la Commune Urbaine D’Antananarivo,_x000a_Lot  1 : Travaux d'Urgence  de la  RN 2 entre le PK 0+000 et le PK 6+000 (Gare Soarano - Mahazo)_x000a_et de la RN 3 entre le PK 1+500 et le PK 10+500  (AndravoahangyAmbony – SabotsyNamehana)_x000a_Lot 2 : Travaux d'urgence de la  RN 4 entre le  PK 0+000 et le  PK 9+200 (Soarano-Imerina Afovoany)."/>
    <x v="4"/>
    <x v="3"/>
    <s v="BEI - Post Disaster Infrasctructure reconstruction"/>
    <n v="2056000000"/>
    <s v="RALAIMAROLAHY Rija_x000a_r.ralaimarolahy@agenceroutiere.mg_x000a_034-30-384-24   "/>
    <s v="Nombre de rapports"/>
    <n v="1"/>
    <s v="Nombre de rapport approuvé"/>
    <s v="9.1"/>
    <s v=" rapport approuvé"/>
    <m/>
    <m/>
    <s v="RN 2 : PK 0 + 000_x000a__x000a_RN 3 : PK 1 + 500"/>
    <s v="RN 2 : PK 6 + 000_x000a__x000a_RN 3 : PK 10 + 500"/>
    <s v="Analamanga"/>
    <s v="ANTANANARIVO RENIVOHITRA -_x000a_ANTANANARIVO AVARADRANO_x000a_AMBOHIDRATRIMO"/>
    <s v="1er - 3è - 5è - 6è ARRONDISSEMENT_x000a_ ANKADIKELY ILAFY_x000a_ SABOTSY NAMEHANA_x000a_ANTEHIROKA_x000a_TALATAMATY"/>
    <m/>
    <m/>
    <s v="N/A"/>
    <s v="N/A"/>
    <s v="N/A"/>
    <s v="N/A"/>
    <s v="136-BEI/ARM/2018"/>
    <x v="125"/>
    <n v="2055532800"/>
    <m/>
    <m/>
    <n v="1580802230"/>
    <d v="2018-10-18T00:00:00"/>
    <n v="37"/>
    <s v="EGIS INFRAMAD"/>
    <n v="0.85"/>
    <x v="10"/>
    <n v="0.92"/>
    <n v="1"/>
    <n v="1"/>
    <n v="0"/>
    <x v="10"/>
    <m/>
    <x v="69"/>
    <x v="3"/>
  </r>
  <r>
    <s v="206"/>
    <s v="327"/>
    <s v="AIDE D'URGENCE POST CATASTROPHIQUE"/>
    <s v="AGENCE ROUTIERE / DIRECTION GENERALE DES TRAVAUX PUBLICS (DGTP)"/>
    <s v="Contrôle et surveillance des travaux de construction du Viaduc de SAHASINAKA"/>
    <x v="4"/>
    <x v="3"/>
    <s v="BEI - Post Disaster Infrasctructure reconstruction"/>
    <n v="2122000000"/>
    <s v="RASOLOFOSON Nicole_x000a_n.rasolofoson@agenceroutiere.mg_x000a_034-30-384-19"/>
    <s v="Nombre de rapports"/>
    <n v="6"/>
    <s v="Nombre de rapport approuvé"/>
    <s v="9.1"/>
    <s v=" rapport approuvé"/>
    <m/>
    <m/>
    <s v="PK 121+600 "/>
    <s v="PK 121+827"/>
    <s v="Vatovavy / Fitovinany"/>
    <s v="MANAKARA ATSIMO"/>
    <s v="SAHASINAKA"/>
    <m/>
    <m/>
    <s v="N/A"/>
    <s v="N/A"/>
    <s v="N/A"/>
    <s v="N/A"/>
    <s v="134-BEI/ARM/2018"/>
    <x v="126"/>
    <n v="2121396675.72"/>
    <m/>
    <m/>
    <n v="1737180043.5900002"/>
    <d v="2019-02-13T00:00:00"/>
    <n v="16"/>
    <s v="SETEC"/>
    <n v="1.59"/>
    <x v="10"/>
    <n v="1"/>
    <n v="1"/>
    <n v="1"/>
    <n v="0"/>
    <x v="10"/>
    <s v="DP 20 envoyé pour paiement "/>
    <x v="79"/>
    <x v="3"/>
  </r>
  <r>
    <s v="206"/>
    <s v="327"/>
    <s v="AIDE D'URGENCE POST CATASTROPHIQUE"/>
    <s v="AGENCE ROUTIERE / DIRECTION GENERALE DES TRAVAUX PUBLICS (DGTP)"/>
    <s v="Contrôle et surveillance des travaux de réhabilitation des digues de la SISAONY, IKOPA, ANDRIANTANY – VAHILAVA et MAMBA"/>
    <x v="4"/>
    <x v="3"/>
    <s v="BEI - Post Disaster Infrasctructure reconstruction"/>
    <n v="587000000"/>
    <s v="RASOLOFOSON Nicole_x000a_n.rasolofoson@agenceroutiere.mg_x000a_034-30-384-19"/>
    <s v="Nombre de rapports"/>
    <n v="12"/>
    <s v="Nombre de rapport approuvé"/>
    <s v="9.1"/>
    <s v=" rapport approuvé"/>
    <m/>
    <m/>
    <n v="0"/>
    <n v="0"/>
    <s v="Analamanga"/>
    <s v="ANTANANARIVO ATSMONDRANO_x000a_AMBOHIDRATRIMO_x000a_ANTANANARIVO AVARADRANO_x000a_"/>
    <s v="SOAVINA_x000a_SOALANDY_x000a_AMPANEFY_x000a_ARINARIVO_x000a_ ANKADIKELY ILAFY"/>
    <m/>
    <m/>
    <s v="N/A"/>
    <s v="N/A"/>
    <s v="N/A"/>
    <s v="N/A"/>
    <s v="140-BEI/ARM/2018"/>
    <x v="127"/>
    <n v="586913485.73000002"/>
    <m/>
    <m/>
    <n v="483897000"/>
    <d v="2018-10-12T00:00:00"/>
    <n v="435"/>
    <s v="ASA TARATRA"/>
    <n v="1.1200000000000001"/>
    <x v="10"/>
    <n v="0.98939999999999995"/>
    <n v="1"/>
    <n v="1"/>
    <n v="0"/>
    <x v="10"/>
    <s v="- RD des travaux LOT 2 de COGECI effectuée le 05/06/2021_x000a_-  Etablissement par COGECI et MDC du DP 15 (décompte final) du marché M,162 , pour la restitution de la retenue de garantie à établir par COGECI et la livraison du rapport final après la RD des travaux de prolongement de la digue Lot 1 de COLAS du M.142_x000a_Rapport final rems à l'AR : 19/10/2021"/>
    <x v="63"/>
    <x v="3"/>
  </r>
  <r>
    <s v="206"/>
    <s v="327"/>
    <s v="AIDE D'URGENCE POST CATASTROPHIQUE"/>
    <s v="AGENCE ROUTIERE / DIRECTION GENERALE DES TRAVAUX PUBLICS (DGTP)"/>
    <s v="Organisation libération et paiement emprises - Expropriation dans le cadre des Travaux de réhabilitation et de prolongement de la digue de Kiembe"/>
    <x v="4"/>
    <x v="1"/>
    <s v="ETAT MALAGASY"/>
    <n v="500000000"/>
    <s v="RAKOTOVAO Rivoary_x000a_r;rakotovao@agenceroutiere.mg_x000a_034-30-384-23"/>
    <s v="m²"/>
    <n v="11400"/>
    <s v="Surfaces indmenisées"/>
    <s v="9.1"/>
    <s v="Surfaces libérées"/>
    <s v="Latitude : -23.376680°_x000a_Longitude : 43.679785°"/>
    <m/>
    <n v="0"/>
    <n v="0"/>
    <s v="Atsimo Andrefana"/>
    <s v="TOLIARA I"/>
    <s v="MAHAVATSE I"/>
    <m/>
    <m/>
    <s v="N/A"/>
    <s v="N/A"/>
    <s v="N/A"/>
    <s v="N/A"/>
    <n v="0"/>
    <x v="128"/>
    <n v="0"/>
    <m/>
    <m/>
    <n v="0"/>
    <m/>
    <n v="0"/>
    <s v="En cours de passation"/>
    <n v="0"/>
    <x v="8"/>
    <n v="0"/>
    <n v="0"/>
    <n v="0"/>
    <n v="0"/>
    <x v="8"/>
    <m/>
    <x v="8"/>
    <x v="9"/>
  </r>
  <r>
    <s v="206"/>
    <s v="327"/>
    <s v="AIDE D'URGENCE POST CATASTROPHIQUE"/>
    <s v="AGENCE ROUTIERE / DIRECTION GENERALE DES TRAVAUX PUBLICS (DGTP)"/>
    <s v="Mise en œuvre des mesures environnementales dans le cadre des travaux de réhabilitation de la Digue de Kiembe"/>
    <x v="4"/>
    <x v="3"/>
    <s v="BEI - Post Disaster Infrasctructure reconstruction"/>
    <n v="0"/>
    <s v="RAKOTOVAO Rivoary_x000a_r;rakotovao@agenceroutiere.mg_x000a_034-30-384-23"/>
    <s v="Nombre de rapports"/>
    <n v="1"/>
    <s v="Nombre de rapport approuvé"/>
    <s v="9.1"/>
    <s v="- Rapport de Suivi Environnemental (RSE) Trimestriel_x000a_"/>
    <s v="Latitude : -23.376680°_x000a_Longitude : 43.679785°"/>
    <m/>
    <n v="0"/>
    <n v="0"/>
    <s v="Atsimo Andrefana"/>
    <s v="TOLIARA I"/>
    <s v="MAHAVATSE I"/>
    <m/>
    <m/>
    <s v="N/A"/>
    <s v="N/A"/>
    <s v="N/A"/>
    <s v="N/A"/>
    <n v="0"/>
    <x v="129"/>
    <n v="0"/>
    <m/>
    <m/>
    <n v="0"/>
    <m/>
    <n v="0"/>
    <n v="0"/>
    <n v="0"/>
    <x v="8"/>
    <n v="0"/>
    <n v="0"/>
    <n v="0"/>
    <n v="0"/>
    <x v="8"/>
    <m/>
    <x v="8"/>
    <x v="3"/>
  </r>
  <r>
    <s v="206"/>
    <s v="327"/>
    <s v="AIDE D'URGENCE POST CATASTROPHIQUE"/>
    <s v="AGENCE ROUTIERE / DIRECTION GENERALE DES TRAVAUX PUBLICS (DGTP)"/>
    <s v="Libération de l'Emprise dans le cadre des travaux de réhabilitation de la Digue de Kiembe et Indemnisation"/>
    <x v="4"/>
    <x v="1"/>
    <s v="ETAT MALAGASY"/>
    <n v="3500000000"/>
    <s v="RAKOTOVAO Rivoary_x000a_r;rakotovao@agenceroutiere.mg_x000a_034-30-384-23"/>
    <s v="Nombre de rapports"/>
    <n v="2"/>
    <s v="Nombre de rapport approuvé"/>
    <s v="9.1"/>
    <s v="- Rapport d'Etablissement et Rapports d'Activités périodiques du MOIS_x000a_-PAPs indemnisés"/>
    <s v="Latitude : -23.376680°_x000a_Longitude : 43.679785°"/>
    <m/>
    <n v="0"/>
    <n v="0"/>
    <s v="Atsimo Andrefana"/>
    <s v="TOLIARA I"/>
    <s v="MAHAVATSE I"/>
    <m/>
    <m/>
    <s v="N/A"/>
    <s v="N/A"/>
    <s v="N/A"/>
    <s v="N/A"/>
    <n v="0"/>
    <x v="130"/>
    <n v="0"/>
    <m/>
    <m/>
    <n v="0"/>
    <m/>
    <n v="0"/>
    <s v="Etat Malagasy"/>
    <n v="0"/>
    <x v="8"/>
    <n v="0"/>
    <n v="0"/>
    <n v="0"/>
    <n v="0"/>
    <x v="8"/>
    <m/>
    <x v="8"/>
    <x v="3"/>
  </r>
  <r>
    <s v="206"/>
    <s v="327"/>
    <s v="AIDE D'URGENCE POST CATASTROPHIQUE"/>
    <s v="AGENCE ROUTIERE / DIRECTION GENERALE DES TRAVAUX PUBLICS (DGTP)"/>
    <s v=" Etudes techniques de la digue de KIEMBE "/>
    <x v="4"/>
    <x v="3"/>
    <s v="BEI - Post Disaster Infrasctructure reconstruction"/>
    <n v="4400000000"/>
    <s v="RAKOTOVAO Rivoary_x000a_r;rakotovao@agenceroutiere.mg_x000a_034-30-384-23"/>
    <s v="Nombre de rapports"/>
    <n v="5"/>
    <s v="Nombre de Rapport validé"/>
    <s v="9.1"/>
    <s v="rapport soumis"/>
    <s v="Latitude : -23.376680°_x000a_Longitude : 43.679785°"/>
    <m/>
    <n v="0"/>
    <n v="0"/>
    <s v="Atsimo Andrefana"/>
    <s v="TOLIARA I"/>
    <s v="MAHAVATSE I"/>
    <m/>
    <m/>
    <s v="N/A"/>
    <s v="N/A"/>
    <s v="N/A"/>
    <s v="N/A"/>
    <n v="0"/>
    <x v="131"/>
    <n v="0"/>
    <m/>
    <m/>
    <n v="0"/>
    <m/>
    <n v="0"/>
    <s v="En cours de passation"/>
    <n v="0"/>
    <x v="8"/>
    <n v="0"/>
    <n v="0"/>
    <n v="0"/>
    <n v="0"/>
    <x v="8"/>
    <m/>
    <x v="8"/>
    <x v="3"/>
  </r>
  <r>
    <s v="206"/>
    <s v="310"/>
    <s v="PROJET HIMO"/>
    <s v="AGENCE ROUTIERE / DIRECTION DES INFRASTRUCTURES"/>
    <s v="Gestion, contrôle et surveillance des travaux de remise en état des Routes Nationales RNT12A (tranche 2, entre Taolagnaro et Vangaindrano) et RNS5 (entre Mananara Nord et Maroantsetra) et des pistes rurales connexes "/>
    <x v="4"/>
    <x v="3"/>
    <s v="UE / ETAT MALAGASY"/>
    <n v="14299000000"/>
    <s v="RAZAFIARISOA Marie Julie_x000a_rmjulie07@yahoo.fr_x000a_034-30-384-21"/>
    <s v="Nombre de rapports"/>
    <n v="8"/>
    <s v="Nombre de rapport approuvé"/>
    <s v="9.1"/>
    <s v="Nombre de rapport approuvé"/>
    <m/>
    <m/>
    <s v="0+000"/>
    <s v="232 + 000"/>
    <s v="Anosy / Atsimo Atsinanana / Analanjirofo"/>
    <s v="TAOLAGNARO_x000a_VANGAINDRANO_x000a_MANANARA AVARATRA_x000a_MARONATSETRA"/>
    <s v="TAOLAGNARO-IABOAKOHO-MANAMBONDRO-MANANTENINA-MANAMBARO-VANGAINDRANO"/>
    <m/>
    <m/>
    <m/>
    <m/>
    <m/>
    <m/>
    <s v="FED/2016/372-813 "/>
    <x v="132"/>
    <n v="14298039550.08"/>
    <m/>
    <m/>
    <n v="11438431640.064001"/>
    <d v="2017-04-03T00:00:00"/>
    <n v="1269"/>
    <s v="BRL/CIRA"/>
    <n v="1.17"/>
    <x v="53"/>
    <n v="0.92"/>
    <n v="0.91"/>
    <n v="0.91"/>
    <n v="0"/>
    <x v="53"/>
    <m/>
    <x v="80"/>
    <x v="3"/>
  </r>
  <r>
    <s v="206"/>
    <s v="310"/>
    <s v="PROJET HIMO"/>
    <s v="AGENCE ROUTIERE / DIRECTION DES INFRASTRUCTURES"/>
    <s v="Travaux complémentaires de remise en état de la RNTI2A, Travaux de bitumage du tronçon 3 du Lot 1"/>
    <x v="0"/>
    <x v="3"/>
    <s v="UE"/>
    <n v="10200000000"/>
    <s v="RAZAFIARISOA Marie Julie_x000a_rmjulie07@yahoo.fr_x000a_034-30-384-21"/>
    <s v="Km"/>
    <n v="7"/>
    <s v="Nombre de Km réhabilité"/>
    <s v="9.1"/>
    <s v="Km de route rehabiltiée"/>
    <s v="Latitude :_x000a_Début : 24,61553°S"/>
    <s v="Fin : 24,54289°S"/>
    <s v="63 + 758"/>
    <s v="78+272"/>
    <s v="Anosy"/>
    <s v="TAOLAGNARO"/>
    <s v="TAOLAGNARO-IABOAKOHO-MANAMBONDRO-MANANTENINA-MANAMBARO-VANGAINDRANO"/>
    <m/>
    <m/>
    <m/>
    <m/>
    <m/>
    <m/>
    <s v="FED/2020/417-890"/>
    <x v="133"/>
    <n v="10147465737.717501"/>
    <m/>
    <m/>
    <n v="2144127770.2375002"/>
    <d v="2020-11-24T00:00:00"/>
    <n v="270"/>
    <s v="SARA et Cie"/>
    <n v="-0.45925925925925926"/>
    <x v="10"/>
    <n v="0.88390000000000002"/>
    <n v="1"/>
    <n v="1"/>
    <n v="0"/>
    <x v="10"/>
    <s v="Il est à noter que suivant l’OS N°02/2021/DUEM notifiant le crédit pour compléter la mise en œuvre de la chaussée en bicouche jusqu’au PK71+060 (dalot), l’entreprise SARA a demandé une prolongation de délai jusqu’au 20 décembre 2021 (date prévue pour la réception provisoire des travaux)._x000a_Prochaine visite et réunion mensuelle le 25/11/2021_x000a_Visite de réception technique le 17/11/2021_x000a_Délai pour lever les reserves de la réception technique : 15 jours"/>
    <x v="81"/>
    <x v="1"/>
  </r>
  <r>
    <s v="206"/>
    <s v="310"/>
    <s v="PROJET HIMO"/>
    <s v="AGENCE ROUTIERE / DIRECTION DES INFRASTRUCTURES"/>
    <s v="Soutien aux populations rurales par l'aménagement de la Route nationale temporaire 12A (RNT12A) et la Route nationale secondaire 5 (RNS5) et des pistes rurales connexes en approche HIMO (Haute intensité de main d'oeuvre)_x000a_Travaux de remise en état de la route RNT 12A entre le bac Manambato (PK 78+272) et le bac Esama (PK97+700) – LOT N°2"/>
    <x v="0"/>
    <x v="3"/>
    <s v="UE / ETAT MALAGASY"/>
    <n v="16934000000"/>
    <s v="RAZAFIARISOA Marie Julie_x000a_rmjulie07@yahoo.fr_x000a_034-30-384-21"/>
    <s v="Km"/>
    <n v="19.428000000000001"/>
    <s v="Nombre de Km réhabilité"/>
    <s v="9.1"/>
    <s v="Km de route rehabiltiée"/>
    <s v="Latitude :_x000a_Début : 7 287 437_x000a__x000a_Longitude:_x000a_Début : 730 481_x000a_"/>
    <s v="Latitude :_x000a_Fin : 7 302 873_x000a__x000a_Longitude:_x000a_Fin : 732 867"/>
    <s v="78+272"/>
    <s v="97+700"/>
    <s v="Anosy / Atsimo Atsinanana"/>
    <s v="TAOLAGNARO_x000a_VANGAINDRANO"/>
    <s v="TAOLAGNARO-IABOAKOHO-MANAMBONDRO-MANANTENINA-MANAMBARO-VANGAINDRANO"/>
    <m/>
    <m/>
    <m/>
    <m/>
    <m/>
    <m/>
    <s v="FED/2014/351-147"/>
    <x v="134"/>
    <n v="16933861475.521999"/>
    <m/>
    <m/>
    <n v="14128421911.808601"/>
    <d v="2014-12-08T00:00:00"/>
    <n v="1913.1000000000001"/>
    <s v="EGECOM"/>
    <n v="1.08"/>
    <x v="10"/>
    <n v="0.82720882419953001"/>
    <n v="1"/>
    <n v="1"/>
    <n v="0"/>
    <x v="10"/>
    <s v="- Avancement physique : 100%_x000a_- Travaux largement en retard par rapport au délai d'exécution : fin du délai le 07 mai 2020_x000a_- Réception provisoire le 30/09/2021_x000a_- Lévée des reserves de la repception provisoire le 14/10/2021"/>
    <x v="82"/>
    <x v="1"/>
  </r>
  <r>
    <s v="206"/>
    <s v="310"/>
    <s v="PROJET HIMO"/>
    <s v="DIRECTION DES INFRASTRUCTURES (DINFRA)"/>
    <s v="Travaux complémentaire de remise en état de la RNT 12A suite aux dégâts ENAWO"/>
    <x v="0"/>
    <x v="3"/>
    <s v="UE / ETAT MALAGASY"/>
    <n v="0"/>
    <s v="RAZAFIARISOA Marie Julie_x000a_j.razafiarisoa@agenceroutiere.mg_x000a_034-30-384-21"/>
    <s v="Pourcentage de décompte régularisé"/>
    <n v="1"/>
    <s v="Pourcentage de décompte régularisé"/>
    <s v="9.1"/>
    <s v="Km de route rehabilitée"/>
    <n v="0"/>
    <m/>
    <s v="Pk 48+114"/>
    <s v="Pk 78+272"/>
    <s v="Anosy"/>
    <s v="TAOLAGNARO"/>
    <s v="MANANTENINA"/>
    <m/>
    <m/>
    <s v="N/A"/>
    <s v="N/A"/>
    <s v="N/A"/>
    <s v="N/A"/>
    <s v="FED/2018/397-943"/>
    <x v="135"/>
    <n v="7398859654.9929991"/>
    <m/>
    <m/>
    <n v="5600373634.454401"/>
    <d v="2019-01-07T00:00:00"/>
    <n v="270"/>
    <s v="SARA et Cie"/>
    <n v="2.2799999999999998"/>
    <x v="10"/>
    <n v="0.95"/>
    <n v="1"/>
    <n v="1"/>
    <n v="0"/>
    <x v="10"/>
    <m/>
    <x v="69"/>
    <x v="10"/>
  </r>
  <r>
    <s v="206"/>
    <s v="310"/>
    <s v="PROJET HIMO"/>
    <s v="DIRECTION DES INFRASTRUCTURES (DINFRA)"/>
    <s v="Travaux de remise en état de la route RNS5 entre Mananara Nord (PK 283 + 000) et Maroantsetra (PK 404+100), en approche HIMO structurée – Lot n°1 "/>
    <x v="0"/>
    <x v="3"/>
    <s v="UE / ETAT MALAGASY"/>
    <n v="21805000000"/>
    <s v="RAJOELISOLO Manitra_x000a_m.rajoelisolo@agenceroutiere.mg_x000a_"/>
    <s v="Km"/>
    <n v="60"/>
    <n v="0.85"/>
    <s v="9.1"/>
    <s v="linéaire de pont construit: 425m"/>
    <s v="Latitude :_x000a_Début : 16.12648°S_x000a_Longitude:_x000a_Début : 49.70427°E"/>
    <s v="Latitude :_x000a_Fin : 15.94530°S_x000a_Longitude:_x000a_Fin : 49.70679°E"/>
    <s v="283 + 000"/>
    <s v="323 + 500"/>
    <s v="Analanjirofo"/>
    <s v="MANANARA AVARATRA - MAROANTSETRA"/>
    <s v="MANANARA AVARATRA - MAROANTSETRA"/>
    <m/>
    <m/>
    <s v="N/A"/>
    <s v="N/A"/>
    <s v="N/A"/>
    <s v="N/A"/>
    <s v="FED/2016/373-276"/>
    <x v="136"/>
    <n v="21804260053.804798"/>
    <m/>
    <m/>
    <n v="19330139452.166397"/>
    <d v="2017-04-03T00:00:00"/>
    <n v="37"/>
    <s v="COLAS"/>
    <n v="1.32"/>
    <x v="10"/>
    <n v="1.0634898864591757"/>
    <n v="1"/>
    <n v="1"/>
    <n v="0"/>
    <x v="10"/>
    <s v="RD effectué prononcée le 05 Juillet 2021"/>
    <x v="83"/>
    <x v="1"/>
  </r>
  <r>
    <s v="206"/>
    <s v="310"/>
    <s v="PROJET HIMO"/>
    <s v="DIRECTION DES INFRASTRUCTURES (DINFRA)"/>
    <s v="Travaux de remise en état de la route RNS5 entre Mananara Nord (PK 283 + 000) et Maroantsetra (PK 404+100), en approche HIMO structurée - Lot n°2 "/>
    <x v="0"/>
    <x v="3"/>
    <s v="UE / ETAT MALAGASY"/>
    <n v="25812000000"/>
    <s v="RAJOELISOLO Manitra_x000a_m.rajoelisolo@agenceroutiere.mg_x000a_"/>
    <s v="Km"/>
    <n v="61"/>
    <n v="0.62"/>
    <s v="9.1"/>
    <s v="linéaire de pont construit: 452m+1dalot 2*3*3"/>
    <s v="Latitude :_x000a_Début : 15.90469°S_x000a_Longitude:_x000a_Début : 49.71357°E"/>
    <s v="Latitude :_x000a_Fin : 15.64683°S_x000a_Longitude:_x000a_Fin : 49.64640°E"/>
    <s v="323 + 500"/>
    <s v="404 + 100"/>
    <s v="Analanjirofo"/>
    <s v="MANANARA AVARATRA - MAROANTSETRA"/>
    <s v="MANANARA AVARATRA - MAROANTSETRA"/>
    <m/>
    <m/>
    <s v="N/A"/>
    <s v="N/A"/>
    <s v="N/A"/>
    <s v="N/A"/>
    <s v="FED/2016/373-278"/>
    <x v="137"/>
    <n v="25811800559.001598"/>
    <m/>
    <m/>
    <n v="21509833799.167999"/>
    <d v="2017-04-03T00:00:00"/>
    <n v="44"/>
    <s v="COLAS"/>
    <n v="1.1200000000000001"/>
    <x v="10"/>
    <n v="0.89643954406053294"/>
    <n v="1"/>
    <n v="1"/>
    <n v="0"/>
    <x v="10"/>
    <s v="RD effectué prononcée le 05 Juillet 2021"/>
    <x v="84"/>
    <x v="1"/>
  </r>
  <r>
    <s v="206"/>
    <s v="310"/>
    <s v="PROJET HIMO"/>
    <s v="DIRECTION DES INFRASTRUCTURES (DINFRA)"/>
    <s v="Travaux de construction de dix-huit (18) dalots sur la Route RNS 5 entre Mananara Nord et Maroantsetra, selon une approche favorisant une forte mobilisation de la main d’œuvre "/>
    <x v="3"/>
    <x v="3"/>
    <s v="UE / ETAT MALAGASY"/>
    <n v="15285000000"/>
    <s v="RAJOELISOLO Manitra_x000a_m.rajoelisolo@agenceroutiere.mg_x000a_"/>
    <s v="ML d'ouvrage"/>
    <n v="1"/>
    <n v="0.97"/>
    <s v="9.1"/>
    <s v="Nb dalots construits: 18"/>
    <s v="Latitude :_x000a_Début : 16.12648°S_x000a_Longitude:_x000a_Début : 49.70427°E"/>
    <s v="Latitude :_x000a_Fin : 15.64683°S_x000a_Longitude:_x000a_Fin : 49.64640°E"/>
    <s v="283 + 000"/>
    <s v="404 + 100"/>
    <s v="Analanjirofo"/>
    <s v="MANANARA AVARATRA - MAROANTSETRA"/>
    <s v="MANANARA AVARATRA - MAROANTSETRA"/>
    <m/>
    <m/>
    <s v="N/A"/>
    <s v="N/A"/>
    <s v="N/A"/>
    <s v="N/A"/>
    <s v="FED/2015/370-235"/>
    <x v="138"/>
    <n v="15284020939.7208"/>
    <m/>
    <m/>
    <n v="12865468214.849197"/>
    <d v="2016-06-15T00:00:00"/>
    <n v="31"/>
    <s v="SARA et Cie"/>
    <n v="1.68"/>
    <x v="10"/>
    <n v="0.80901318578632331"/>
    <n v="1"/>
    <n v="1"/>
    <n v="0"/>
    <x v="10"/>
    <m/>
    <x v="69"/>
    <x v="2"/>
  </r>
  <r>
    <s v="206"/>
    <s v="310"/>
    <s v="PROJET HIMO"/>
    <s v="DIRECTION DES INFRASTRUCTURES (DINFRA)"/>
    <s v="Travaux de remise en état de la route RNT 12A entre Fort Dauphin et le bac Ebakiky, suite à résiliation"/>
    <x v="0"/>
    <x v="3"/>
    <s v="UE / ETAT MALAGASY"/>
    <n v="0"/>
    <s v="RAZAFIARISOA Marie Julie_x000a_rmjulie07@yahoo.fr_x000a_034-30-384-21"/>
    <s v="Pourcentage de décompte régularisé"/>
    <n v="1"/>
    <s v="Pourcentage de décompte régularisé"/>
    <s v="9.1"/>
    <s v="Km de route rehabiltiée"/>
    <s v="Latitude :_x000a_Début : 7 230 747_x000a__x000a_Longitude:_x000a_Début : 701 000"/>
    <s v="Latitude :_x000a_Fin : 7 263 283_x000a__x000a_Longitude:_x000a_Fin : 717 242"/>
    <s v="0+000"/>
    <s v="48+114"/>
    <s v="Anosy"/>
    <s v="TAOLAGNARO"/>
    <s v="AMPASY NAMPOHANA, MANDROMONDROMOTRA, IABOAKOHO, MAHATALAKY"/>
    <m/>
    <m/>
    <s v="N/A"/>
    <s v="N/A"/>
    <s v="N/A"/>
    <s v="N/A"/>
    <s v="FED/2018/398-094"/>
    <x v="139"/>
    <n v="4406118318.7761593"/>
    <m/>
    <m/>
    <n v="3619049721.1847997"/>
    <d v="2019-01-07T00:00:00"/>
    <n v="7.806451612903226"/>
    <s v="SARA et Cie"/>
    <n v="1"/>
    <x v="10"/>
    <n v="1"/>
    <n v="1"/>
    <n v="1"/>
    <n v="0"/>
    <x v="10"/>
    <m/>
    <x v="69"/>
    <x v="10"/>
  </r>
  <r>
    <s v="206"/>
    <s v="310"/>
    <s v="PROJET HIMO"/>
    <s v="DIRECTION DES INFRASTRUCTURES (DINFRA)"/>
    <s v="_x000a_Travaux complémentaire de remise en état de la RNT 12A, Suite et finalisation de bitumage du tronçon 2 du lot 1 entre PK 59+100 (radier N°04) et PK 63+748 (bac Iaboakoho, appontement côté sud)"/>
    <x v="0"/>
    <x v="3"/>
    <s v="UE / ETAT MALAGASY"/>
    <n v="6082000000"/>
    <s v="RAZAFIARISOA Marie Julie_x000a_rmjulie07@yahoo.fr_x000a_034-30-384-21"/>
    <s v="Km"/>
    <n v="4.6479999999999997"/>
    <s v="Nombre de KM réhabilité"/>
    <s v="9.1"/>
    <s v="Km de route rehabiltiée"/>
    <s v="Latitude :_x000a_Début : 7 263 283_x000a__x000a_Longitude:_x000a_Début : 717 242"/>
    <s v="Latitude :_x000a_Fin : 7 287 437_x000a__x000a_Longitude:_x000a_Fin : 730 481"/>
    <s v="59 + 100"/>
    <s v="63 + 758"/>
    <s v="Anosy"/>
    <s v="TAOLAGNARO"/>
    <s v="TAOLAGNARO-IABOAKOHO-MANAMBONDRO-MANANTENINA-MANAMBARO-VANGAINDRANO"/>
    <m/>
    <m/>
    <s v="N/A"/>
    <s v="N/A"/>
    <s v="N/A"/>
    <s v="N/A"/>
    <s v="FED/2019/414-026  "/>
    <x v="140"/>
    <n v="7962356606.0724001"/>
    <m/>
    <m/>
    <n v="5767642692.7600002"/>
    <d v="2020-03-16T00:00:00"/>
    <n v="6.9032258064516103"/>
    <s v="SARA et Cie"/>
    <n v="2.12"/>
    <x v="10"/>
    <n v="0.6795903814310772"/>
    <n v="1"/>
    <n v="1"/>
    <n v="0"/>
    <x v="10"/>
    <m/>
    <x v="85"/>
    <x v="1"/>
  </r>
  <r>
    <s v="206"/>
    <s v="310"/>
    <s v="PROJET HIMO"/>
    <s v="DIRECTION DES INFRASTRUCTURES (DINFRA)"/>
    <s v="_x000a_Travaux de remise en état de la route RNT 12A entre le bac Ebakiky (PK 48+114) et le bac Manambato (PK 78+272) - LOT 1"/>
    <x v="0"/>
    <x v="3"/>
    <s v="UE / ETAT MALAGASY"/>
    <n v="27983000000"/>
    <s v="RAZAFIARISOA Marie Julie_x000a_rmjulie07@yahoo.fr_x000a_034-30-384-21"/>
    <s v="Km"/>
    <n v="30.158000000000001"/>
    <s v="Nombre de KM réhabilité"/>
    <s v="9.1"/>
    <s v="Km de route rehabiltiée"/>
    <s v="Latitude :_x000a_Début : 7 263 283_x000a__x000a_Longitude:_x000a_Début : 717 242"/>
    <s v="Latitude :_x000a_Fin : 7 287 437_x000a__x000a_Longitude:_x000a_Fin : 730 481"/>
    <s v="48+114"/>
    <s v="78+272"/>
    <s v="Anosy"/>
    <s v="TAOLAGNARO"/>
    <s v="TAOLAGNARO-IABOAKOHO-MANAMBONDRO-MANANTENINA-MANAMBARO-VANGAINDRANO"/>
    <m/>
    <m/>
    <s v="N/A"/>
    <s v="N/A"/>
    <s v="N/A"/>
    <s v="N/A"/>
    <s v="FED/2014/324-886"/>
    <x v="141"/>
    <n v="27982496126.987999"/>
    <m/>
    <m/>
    <n v="21461045485.230896"/>
    <d v="2014-11-17T00:00:00"/>
    <n v="67.064516129032299"/>
    <s v="SARA et Cie"/>
    <n v="1.1499999999999999"/>
    <x v="10"/>
    <n v="0.97"/>
    <n v="1"/>
    <n v="1"/>
    <n v="0"/>
    <x v="10"/>
    <m/>
    <x v="86"/>
    <x v="1"/>
  </r>
  <r>
    <s v="206"/>
    <s v="310"/>
    <s v="PROJET HIMO"/>
    <s v="DIRECTION DES INFRASTRUCTURES (DINFRA)"/>
    <s v="_x000a_Travaux de remise en état de la route RNTI2A entre le bac Esama (PK94) et le bac Befasy (PK 145), selon une approche favorisant une forte mobilisation de la main d'oeuvre - Lot n°3"/>
    <x v="0"/>
    <x v="3"/>
    <s v="UE / ETAT MALAGASY"/>
    <n v="5880000000"/>
    <s v="RAZAFIARISOA Marie Julie_x000a_rmjulie07@yahoo.fr_x000a_034-30-384-21"/>
    <s v="Km"/>
    <n v="51"/>
    <s v="Nombre de KM réhabilité"/>
    <s v="9.1"/>
    <s v="Km de route rehabiltiée"/>
    <s v="Latitude :_x000a_Début : 7 302 873_x000a__x000a_Longitude:_x000a_Début : 732 867"/>
    <s v="Latitude :_x000a_Fin : 7 341 526_x000a__x000a_Longitude:_x000a_Fin : 746 541"/>
    <s v="94 + 000"/>
    <s v="145 + 000"/>
    <s v="Anosy / Atsimo Atsinanana"/>
    <s v="TAOLAGNARO_x000a_VANGAINDRANO"/>
    <s v="TAOLAGNARO-IABOAKOHO-MANAMBONDRO-MANANTENINA-MANAMBARO-VANGAINDRANO"/>
    <m/>
    <m/>
    <s v="N/A"/>
    <s v="N/A"/>
    <s v="N/A"/>
    <s v="N/A"/>
    <s v="FED/2014/372-895"/>
    <x v="142"/>
    <n v="5879056103.5903196"/>
    <m/>
    <m/>
    <n v="1723853936.5697999"/>
    <d v="2016-10-31T00:00:00"/>
    <n v="54"/>
    <s v="EGECOM"/>
    <n v="1.01"/>
    <x v="10"/>
    <n v="0.8"/>
    <n v="1"/>
    <n v="1"/>
    <n v="0"/>
    <x v="10"/>
    <s v="Réception  définitive prononcée le 30/09/2021_x000a_Lévée des reserves de la réception définitve le 14/10/2021"/>
    <x v="87"/>
    <x v="1"/>
  </r>
  <r>
    <s v="206"/>
    <s v="310"/>
    <s v="PROJET HIMO"/>
    <s v="DIRECTION DES INFRASTRUCTURES (DINFRA)"/>
    <s v="Travaux de remise en état de la route RNT12A entre le bac Befasy (PK 145) et le bac Masianaka basse (PK 202), selon une approche favorisant une forte mobilisation de la main d'oeuvre -Lot n°4"/>
    <x v="0"/>
    <x v="3"/>
    <s v="UE / ETAT MALAGASY"/>
    <n v="11098000000"/>
    <s v="RAZAFIARISOA Marie Julie_x000a_rmjulie07@yahoo.fr_x000a_034-30-384-21"/>
    <s v="Km"/>
    <n v="57"/>
    <s v="Nombre de KM réhabilité"/>
    <s v="9.1"/>
    <s v="Km de route rehabiltiée"/>
    <s v="Latitude :_x000a_Début : 7 341 526_x000a__x000a_Longitude:_x000a_Début : 746 541"/>
    <s v="Latitude :_x000a_Fin : 7 387 118_x000a__x000a_Longitude:_x000a_Fin : 766 532"/>
    <s v="145 + 000"/>
    <s v="202 + 000"/>
    <s v="Atsimo Atsinanana"/>
    <s v="VANGAINDRANO"/>
    <s v="TAOLAGNARO-IABOAKOHO-MANAMBONDRO-MANANTENINA-MANAMBARO-VANGAINDRANO"/>
    <m/>
    <m/>
    <s v="N/A"/>
    <s v="N/A"/>
    <s v="N/A"/>
    <s v="N/A"/>
    <s v="FED/2014/372-896"/>
    <x v="143"/>
    <n v="11097615898.7971"/>
    <m/>
    <m/>
    <n v="7075377124.7082005"/>
    <d v="2016-10-31T00:00:00"/>
    <n v="54"/>
    <s v="EGECOM"/>
    <n v="1.01"/>
    <x v="10"/>
    <n v="0.98"/>
    <n v="1"/>
    <n v="1"/>
    <n v="0"/>
    <x v="10"/>
    <m/>
    <x v="88"/>
    <x v="1"/>
  </r>
  <r>
    <s v="206"/>
    <s v="310"/>
    <s v="PROJET HIMO"/>
    <s v="DIRECTION DES INFRASTRUCTURES (DINFRA)"/>
    <s v="Travaux de remise en état de la route RNT12A entre le bac Masianaka basse (PK 202) et Vangaindrano (PK 232), selon une approche favorisant une forte mobilisation de la main d'oeuvre -Lot n°5"/>
    <x v="0"/>
    <x v="3"/>
    <s v="UE / ETAT MALAGASY"/>
    <n v="10112000000"/>
    <s v="RAZAFIARISOA Marie Julie_x000a_rmjulie07@yahoo.fr_x000a_034-30-384-21"/>
    <s v="Km"/>
    <n v="30"/>
    <s v="Nombre de KM réhabilité"/>
    <s v="9.1"/>
    <s v="Km de route rehabiltiée"/>
    <s v="Latitude :_x000a_Début : 7 387 118_x000a__x000a_Longitude:_x000a_Début :766 532"/>
    <s v="Latitude :_x000a_Fin : 7 415 291_x000a__x000a_Longitude:_x000a_Fin : 766 304"/>
    <s v="202 + 000"/>
    <s v="232 + 000"/>
    <s v="Atsimo Atsinanana"/>
    <s v="TAOLAGNARO_x000a_VANGAINDRANO_x000a_FARAFANGANA"/>
    <s v="TAOLAGNARO-IABOAKOHO-MANAMBONDRO-MANANTENINA-MANAMBARO-VANGAINDRANO-_x000a_MANAMBOTRA ATSIMO"/>
    <m/>
    <m/>
    <s v="N/A"/>
    <s v="N/A"/>
    <s v="N/A"/>
    <s v="N/A"/>
    <s v="FED/2014/372-897"/>
    <x v="144"/>
    <n v="10111088631.097401"/>
    <m/>
    <m/>
    <n v="5534896808.4815998"/>
    <d v="2016-10-31T00:00:00"/>
    <n v="54"/>
    <s v="EGECOM"/>
    <n v="1.01"/>
    <x v="10"/>
    <n v="0.98"/>
    <n v="1"/>
    <n v="1"/>
    <n v="0"/>
    <x v="10"/>
    <s v="Construction 10 ouvrages _x000a_Réhabilitation du pont au PK31+843 _x000a_Mur de soutènement et reprofilage de la chaussée _x000a_Traitement de 30 points noirs _x000a_Pavage sur 2150 ml_x000a_Construction du pont Mahatalaky _x000a_Bitumage du tronçon entre Ebakiky et Esama _x000a_Mise en place des équipements de sécurité routière"/>
    <x v="89"/>
    <x v="1"/>
  </r>
  <r>
    <s v="206"/>
    <s v="396"/>
    <s v="PROJET DE MODERNISATION DURESEAU ROUTIER RN 6 ET RN 13"/>
    <s v="AGENCE ROUTIERE / DIRECTION DES INFRASTRUCTURES"/>
    <s v="Travaux d'urgence sur la RN 6 entre les PK 461+200 entre (Ambanja) et PK 502+400 (Antanamazava)"/>
    <x v="2"/>
    <x v="3"/>
    <s v="BEI"/>
    <n v="600000000"/>
    <s v="RALAIMAROLAHY Rija_x000a_ralrija@ymail.com_x000a_034-30-384-24   "/>
    <s v="Km"/>
    <n v="41.2"/>
    <s v="Nombre de Km réhabilité"/>
    <s v="9.1"/>
    <s v="206-1-1-1-R1_x000a_POURCENTAGE DE ROUTES  NATIONALES (RN) REHABILITEES"/>
    <s v="Latitude :_x000a_Début : 13,686852°S_x000a__x000a_Longitude:_x000a_Début : 48,444454°E"/>
    <s v="Latitude :_x000a_Fin : 13,52231°S_x000a__x000a_Longitude:_x000a_Fin : 48,61464°E"/>
    <s v="PK 461+200"/>
    <s v="PK 502+400"/>
    <s v="DIANA"/>
    <s v="AMBANJA_x000a_ANTANAMAZAVA "/>
    <s v="AMBANJA_x000a_ANTANAMAZAVA "/>
    <m/>
    <m/>
    <m/>
    <m/>
    <m/>
    <m/>
    <s v="233-AR/BEI/PRMP/UGPM.2021"/>
    <x v="145"/>
    <n v="500004360"/>
    <m/>
    <m/>
    <m/>
    <d v="2021-03-30T00:00:00"/>
    <n v="60"/>
    <s v="ECP BTP"/>
    <n v="1"/>
    <x v="10"/>
    <n v="0"/>
    <n v="1"/>
    <n v="1"/>
    <n v="0"/>
    <x v="10"/>
    <s v="- 27/10/2021: la visite de chantier en vue de la reception provisoire effectuée avec l'AT-AR/BEI, l'AR et le reponsable des TP à Ambanja_x000a_- 23/11/2021: date prévue pour la reception provisoire des travaux"/>
    <x v="90"/>
    <x v="1"/>
  </r>
  <r>
    <s v="206"/>
    <s v="247"/>
    <s v="PROJET D'ASPHALTAGE DE LA ROUTE NATIONALE SECONDAIRE N°5 : SOANIERANA IVONGO - MANANARA NORD"/>
    <s v="AGENCE ROUTIERE / DIRECTION DES INFRASTRUCTURES"/>
    <s v="PROJET D'AMENAGEMENT ET D'ASPHALTAGE DE LA ROUTE NATIONALE SECONDAIRE N°5 : SOANIERANA IVONGO - MANANARA NORD, SERVICE DE CONSULTANT :  « Actualisation des Etudes d'Avant-Projet Détaillées et environnementales de la totalité du projet de la RN5 &quot; SOANIERANA IVONGO - MANANARA&quot;, Elaboration des Dossiers d'Appel d'Offres des travaux de tout le linéaire de la RNS 5 scindés en deux tronçons: Tronçon 1: Soanierana Ivongo – Vahibe et Tronçon 2: Vahibe – Mananara, Assistance à l'Administration pour l'analyse et l'évaluation des offres des travaux  du Tronçon 1 : Soanierana Ivongo – Vahibe, Contrôle et surveillance des travaux  du Tronçon 1: Soanierana Ivongo – Vahibe »"/>
    <x v="4"/>
    <x v="3"/>
    <s v="BADEA / FSD"/>
    <n v="12402000000"/>
    <s v="RAJOELISOLO Manitra_x000a_m.rajoelisolo@agenceroutiere.mg_x000a_"/>
    <s v="Nombre de rapports"/>
    <n v="7"/>
    <s v="Nombre de rapports validés"/>
    <s v="9.1"/>
    <s v="Nombre de rapports validés"/>
    <s v="LATITUDE :_x000a_-16,918842°_x000a__x000a__x000a_LONGITUDE :_x000a_49,582686°_x000a_"/>
    <s v="LATITUDE :_x000a_-16,422010°_x000a__x000a_LONGITUDE :_x000a_49,827493°"/>
    <s v="PK 163+500"/>
    <s v="PK 285+00"/>
    <s v="Analanjirofo"/>
    <s v="SOANIERANA IVONGO_x000a_MANANARA AVARATRA"/>
    <s v="SOANIERANA IVONGO – ANTANAMBE- MANANARA AVARATRA"/>
    <m/>
    <m/>
    <m/>
    <m/>
    <m/>
    <m/>
    <s v="157 - MTPI/ARM/2018"/>
    <x v="146"/>
    <n v="12401580854.18"/>
    <m/>
    <m/>
    <n v="1879063635.49"/>
    <d v="2019-03-18T00:00:00"/>
    <n v="720"/>
    <s v="GROUPEMENT TAEP/EGIS INFRAMAD"/>
    <n v="0.61"/>
    <x v="5"/>
    <n v="0.21197407012783762"/>
    <n v="0.32"/>
    <n v="0.32"/>
    <n v="0"/>
    <x v="5"/>
    <s v="Marché n° 157 -MTPI/ARM/2018 : Décompte N°9 envoyer auprès de la DDP, le 27 Août 2021. En attente du retour de la DDP. Emission de la lettre de confirmation du personnel clé de la MDC ce 27 Octobre 2021. OS de commencer la phase 3 le 11 Novembre 2021. Confirmation du personnel clé prévue pendant la réunion complémentaire le vendredi 19 Novembre 2021"/>
    <x v="91"/>
    <x v="3"/>
  </r>
  <r>
    <s v="206"/>
    <s v="247"/>
    <s v="PROJET D'ASPHALTAGE DE LA ROUTE NATIONALE SECONDAIRE N°5 : SOANIERANA IVONGO - MANANARA NORD"/>
    <s v="DIRECTION DES INFRASTRUCTURES (DINFRA)"/>
    <s v="Travaux d'Aménagement et Asphaltage de la Route Nationale Secondaire N°5 -(RNS5) entre Soanierana Ivongo et Mananara Nord ; Tronçon I: Soanierana Ivongo - Vahibe"/>
    <x v="0"/>
    <x v="3"/>
    <s v="BADEA / FKDEA / FSD / OFID / F. Abu DHABI/ETAT MALAGASY"/>
    <n v="252743550000"/>
    <s v="RAJOELISOLO Manitra_x000a_m.rajoelisolo@agenceroutiere.mg_x000a_"/>
    <s v="Km"/>
    <n v="75"/>
    <s v="Nombre de KM réhabilité: 0%"/>
    <s v="9.1"/>
    <s v="KM de route réhabilitée"/>
    <s v="LATITUDE :_x000a_-16,918842°_x000a__x000a_LONGITUDE :_x000a_49,582686°"/>
    <s v="LATITUDE :_x000a_-16,422010°_x000a__x000a_LONGITUDE :_x000a_49,827493°"/>
    <s v="PK 163+500"/>
    <s v="PK 285+00"/>
    <s v="Analanjirofo"/>
    <s v="SOANIERANA IVONGO_x000a_MANANARA AVARATRA"/>
    <s v="SOANIERANA IVONGO – ANTANAMBE- MANANARA AVARATRA"/>
    <m/>
    <m/>
    <s v="N/A"/>
    <s v="N/A"/>
    <s v="N/A"/>
    <s v="N/A"/>
    <s v="252/AR/RN5/PRMP/UGPM.2021"/>
    <x v="147"/>
    <n v="196517792728"/>
    <m/>
    <m/>
    <n v="0"/>
    <d v="2021-11-11T00:00:00"/>
    <n v="720"/>
    <s v="SINOHYDRO"/>
    <n v="0.02"/>
    <x v="8"/>
    <n v="0"/>
    <n v="0"/>
    <n v="0"/>
    <n v="0"/>
    <x v="8"/>
    <s v="En cours de passation de Marché. Rapport d'évaluation validé par la CNM  le 08/07/2021_x000a_Travaux : OS de commencer les travaux le 11 Novembre 2021 . Réunion de démarrage de chantier avec toutes les parties prenantes 15 Novembre 2021 et le 19 Novembre 2021._x000a_Démarrage des travaux : préparation de l'inauguration prévue le 10 Décembre 2021_x000a_1ère Réunion de chantier le 23 Novembre 2021"/>
    <x v="8"/>
    <x v="1"/>
  </r>
  <r>
    <s v="206"/>
    <s v="247"/>
    <s v="PROJET D'ASPHALTAGE DE LA ROUTE NATIONALE SECONDAIRE N°5 : SOANIERANA IVONGO - MANANARA NORD"/>
    <s v="DIRECTION DES INFRASTRUCTURES (DINFRA)"/>
    <s v="Mise en œuvre des mesures environnementales dans le cadre du projet d'asphaltage  de la RN5 entre Soanierana Ivongo et Vahibe"/>
    <x v="4"/>
    <x v="1"/>
    <s v="ETAT MALAGASY"/>
    <s v="Coût inclus dans les travaux "/>
    <s v="RAJOELISOLO Manitra_x000a_m.rajoelisolo@agenceroutiere.mg_x000a_"/>
    <s v="Nombre de rapports"/>
    <n v="1"/>
    <s v="Nombre de rapports validés: 0"/>
    <s v="9.1"/>
    <m/>
    <s v="LATITUDE :_x000a_-16,918842°_x000a__x000a_LONGITUDE :_x000a_49,582686°"/>
    <s v="LATITUDE :_x000a_-16,422010°_x000a__x000a_LONGITUDE :_x000a_49,827493°"/>
    <s v="PK 163+500"/>
    <s v="PK 285+00"/>
    <s v="Analanjirofo"/>
    <s v="SOANIERANA IVONGO_x000a_MANANARA AVARATRA"/>
    <s v="SOANIERANA IVONGO – ANTANAMBE- MANANARA AVARATRA"/>
    <m/>
    <m/>
    <s v="N/A"/>
    <s v="N/A"/>
    <s v="N/A"/>
    <s v="N/A"/>
    <s v="252/AR/RN5/PRMP/UGPM.2021"/>
    <x v="148"/>
    <n v="196517792728"/>
    <m/>
    <m/>
    <n v="0"/>
    <d v="2021-11-11T00:00:00"/>
    <n v="720"/>
    <s v="SINOHYDRO"/>
    <n v="0.02"/>
    <x v="8"/>
    <n v="0"/>
    <n v="0"/>
    <n v="0"/>
    <n v="0"/>
    <x v="8"/>
    <s v="Mise en œuvre des mesures environnementales  incluedans la prestation des travaux"/>
    <x v="8"/>
    <x v="3"/>
  </r>
  <r>
    <s v="206"/>
    <s v="247"/>
    <s v="PROJET D'ASPHALTAGE DE LA ROUTE NATIONALE SECONDAIRE N°5 : SOANIERANA IVONGO - MANANARA NORD"/>
    <s v="DIRECTION DES INFRASTRUCTURES (DINFRA)"/>
    <s v="Libération de l'Emprise sur la RN5 entre Soanierana Ivongo et Vahibe"/>
    <x v="4"/>
    <x v="1"/>
    <s v="ETAT MALAGASY"/>
    <n v="250000000"/>
    <s v="RAJOELISOLO Manitra_x000a_m.rajoelisolo@agenceroutiere.mg_x000a_"/>
    <s v="Nombre de rapports"/>
    <n v="3"/>
    <s v="Nombre de rapports validés:0"/>
    <s v="9.1"/>
    <s v="Nombre de rapports validés"/>
    <s v="LATITUDE :_x000a_-16,918842°_x000a__x000a_LONGITUDE :_x000a_49,582686°"/>
    <s v="LATITUDE :_x000a_-16,422010°_x000a__x000a_LONGITUDE :_x000a_49,827493°"/>
    <s v="PK 163+500"/>
    <s v="PK 285+00"/>
    <s v="Analanjirofo"/>
    <s v="SOANIERANA IVONGO_x000a_MANANARA AVARATRA"/>
    <s v="SOANIERANA IVONGO – ANTANAMBE- MANANARA AVARATRA"/>
    <m/>
    <m/>
    <d v="2021-08-17T00:00:00"/>
    <d v="2021-08-23T00:00:00"/>
    <d v="2021-08-24T00:00:00"/>
    <m/>
    <s v="Marché °232-AR/PRMP/UGPM.2021"/>
    <x v="149"/>
    <n v="244110780"/>
    <m/>
    <m/>
    <n v="0"/>
    <m/>
    <n v="450"/>
    <s v="CODE"/>
    <n v="0"/>
    <x v="8"/>
    <n v="0"/>
    <n v="0"/>
    <n v="0"/>
    <n v="0"/>
    <x v="8"/>
    <s v="Marché du BE CODE: approuvé le 17/03/2021 deamnde d'autorisation d'engagement du marché envoyée à la Présidence (PRM):_x000a_autorisation signé par le MATP le 11/08/2021, reçu de l'AR le 16/08/2021, envoyée à la Primature pour VISA le 17/08/2021_x000a_Visa reçue de la part Primature le 24/08/2021_x000a_Attente de la réponse de PRM"/>
    <x v="8"/>
    <x v="3"/>
  </r>
  <r>
    <s v="206"/>
    <s v="247"/>
    <s v="PROJET D'ASPHALTAGE DE LA ROUTE NATIONALE SECONDAIRE N°5 : SOANIERANA IVONGO - MANANARA NORD"/>
    <s v="DIRECTION DES INFRASTRUCTURES (DINFRA)"/>
    <s v="Indemnisation des PAPs entre Soanierana Ivongo Et Vahibe"/>
    <x v="4"/>
    <x v="1"/>
    <s v="ETAT MALAGASY"/>
    <n v="6850000000"/>
    <s v="RAJOELISOLO Manitra_x000a_m.rajoelisolo@agenceroutiere.mg_x000a_"/>
    <s v="Pourcentage de PAPs payé"/>
    <n v="0.3"/>
    <s v="Nombre de PAPs payé: 0"/>
    <s v="9.1"/>
    <s v="Nombre de PAPs payé"/>
    <s v="LATITUDE :_x000a_-16,918842°_x000a__x000a_LONGITUDE :_x000a_49,582686°"/>
    <s v="LATITUDE :_x000a_-16,422010°_x000a__x000a_LONGITUDE :_x000a_49,827493°"/>
    <s v="PK 163+500"/>
    <s v="PK 285+00"/>
    <s v="Analanjirofo"/>
    <s v="SOANIERANA IVONGO_x000a_MANANARA AVARATRA"/>
    <s v="SOANIERANA IVONGO – ANTANAMBE- MANANARA AVARATRA"/>
    <m/>
    <m/>
    <s v="N/A"/>
    <s v="N/A"/>
    <s v="N/A"/>
    <s v="N/A"/>
    <s v="Sans contrat: prestation par l'intermediaire de Trésor public"/>
    <x v="150"/>
    <n v="4555889220"/>
    <m/>
    <m/>
    <n v="0"/>
    <s v="_x000a_ Projet d'arrêté relatif à l'enquête de Commodo et incommodo envoyer auprès du Ministère des Travaux Publics pour signature le 06 Septembre 2021. En attente du signature de l'arrêté"/>
    <n v="720"/>
    <s v="Etat Malagasy"/>
    <n v="0"/>
    <x v="8"/>
    <n v="0"/>
    <n v="0"/>
    <n v="0"/>
    <n v="0"/>
    <x v="8"/>
    <s v="RAS"/>
    <x v="8"/>
    <x v="5"/>
  </r>
  <r>
    <s v="206"/>
    <s v="304"/>
    <s v="PAIR"/>
    <s v="AGENCE ROUTIERE"/>
    <s v="Reprise de l’organisation de la libération de l’emprise de la RN 9 et mise en œuvre du programme de réinstallation involontaire, dans la voirie urbaine de Toliara, au pont RANOZAZA, à la plateforme d’ANKILILOAKA"/>
    <x v="4"/>
    <x v="1"/>
    <s v="ETAT MALAGASY"/>
    <n v="100000000"/>
    <s v="RAKOTONIRINA Alberton_x000a_alberton68@yahoo.fr"/>
    <s v="Nombre de rapports"/>
    <n v="3"/>
    <s v="Nombre de Rapport validé"/>
    <s v="9.1"/>
    <s v="Nombre de Rapport validé"/>
    <s v="Début : Pk 0+000_x000a_Latitude : '-23,35831945°_x000a_Longitude : 43,66712755°"/>
    <s v="Ranozaza : Pk 71+271_x000a_Latitude : '-2,789027°_x000a_Longitude : 43,614867°"/>
    <s v="PK 0+000 _x000a_PK 71+271 "/>
    <s v="PK 1+400_x000a_PK 71+271 "/>
    <s v="Atsimo Andrefana"/>
    <s v="TOLIARA II"/>
    <s v="TSIANISIHA"/>
    <m/>
    <m/>
    <m/>
    <m/>
    <m/>
    <m/>
    <s v="186-AR/RPI/2020"/>
    <x v="151"/>
    <n v="16000000"/>
    <m/>
    <m/>
    <m/>
    <d v="2020-10-05T00:00:00"/>
    <n v="176.1"/>
    <s v="ONG RENALA"/>
    <n v="-1.5212947189097104"/>
    <x v="18"/>
    <n v="0"/>
    <n v="0.3"/>
    <n v="0.3"/>
    <n v="0"/>
    <x v="18"/>
    <s v="Indemnisation plateforme Ankililoaka en cours. (Tracé corrigé d'où procédure à reprendre)                  _x000a_Un couriel a été adressé à RENALA demandant la situation"/>
    <x v="26"/>
    <x v="3"/>
  </r>
  <r>
    <n v="206"/>
    <n v="304"/>
    <s v="PAIR"/>
    <s v="DIRECTION DES INFRASTRUCTURES (DINFRA)"/>
    <s v="Travaux d’aménagement de la section urbaine de Toliara (PK 0+000 au PK 1+400), et de la plateforme d’Ankililoaka sur la RN 9, ainsi que les travaux de reconstruction du pont RANOZAZA sur la RN 9 au PK 71+271 et ses voies d’accès"/>
    <x v="0"/>
    <x v="3"/>
    <s v="OFID"/>
    <n v="22000000000"/>
    <s v="RATSIMBA Andrianjatovo Andry_x000a_a.ratsimba@agenceroutiere.mg_x000a_034-30-384-45"/>
    <s v="Km"/>
    <n v="2.56"/>
    <s v="Km rehabilié_x000a_pont reconstruit"/>
    <s v="9.1"/>
    <s v="Km de route rehabilitée"/>
    <s v="Début : Pk 0+000_x000a_Latitude : '-23,35831945°_x000a_Longitude : 43,66712755°"/>
    <s v="Ranozaza : Pk 71+271_x000a_Latitude : '-2,789027°_x000a_Longitude : 43,614867°"/>
    <s v="PK 0+000 _x000a_PK 71+271 "/>
    <s v="PK 1+400_x000a_PK 71+271 "/>
    <s v="Atsimo Andrefana"/>
    <s v="TOLIARA II"/>
    <s v="Ankililaoka"/>
    <m/>
    <m/>
    <s v="N/A"/>
    <s v="N/A"/>
    <s v="N/A"/>
    <s v="N/A"/>
    <s v="185-AR/OFID/2020"/>
    <x v="16"/>
    <n v="11539899163.360001"/>
    <m/>
    <m/>
    <m/>
    <d v="2021-08-23T00:00:00"/>
    <n v="210"/>
    <s v="COLAS"/>
    <n v="0.21690000000000001"/>
    <x v="54"/>
    <n v="15"/>
    <n v="0.1033"/>
    <n v="0.129"/>
    <n v="2.5700000000000001E-2"/>
    <x v="54"/>
    <s v="Chantier en retard_x000a_Voirie urbaine : réalisation estimée à 10,10 %, travaux de bordures et d'accotement_x000a_Pont Ranozaza : prestations estimées réalisées à 12,57 %, Pieux, Dalots et terrassements pour l'accès au pont"/>
    <x v="92"/>
    <x v="1"/>
  </r>
  <r>
    <n v="206"/>
    <n v="304"/>
    <s v="PAIR"/>
    <s v="DIRECTION DES INFRASTRUCTURES (DINFRA)"/>
    <s v="Mise en œuvre des mesures environnementales dans le cadre du projet de réhabilitation de la RN9 dans la VU de Toliara, pour la construction du pont de Ranozaza et ses voies d'accès et pour la construction de la plateforme d'Ankililoaka"/>
    <x v="4"/>
    <x v="3"/>
    <s v="OFID"/>
    <m/>
    <s v="RATSIMBA Andrianjatovo Andry_x000a_a.ratsimba@agenceroutiere.mg_x000a_034-30-384-45"/>
    <s v="Nombre de rapports"/>
    <n v="3"/>
    <s v="- Rapport de Suivi Environnemental (RSE) Trimestriel_x000a_"/>
    <s v="9.1"/>
    <s v="- Rapport de Suivi Environnemental (RSE) Trimestriel_x000a_"/>
    <m/>
    <m/>
    <s v="PK 0+000 _x000a_PK 71+271 "/>
    <s v="PK 1+400_x000a_PK 71+271 "/>
    <s v="Atsimo Andrefana"/>
    <s v="TOLIARA II"/>
    <s v="Ankililaoka"/>
    <m/>
    <m/>
    <s v="N/A"/>
    <s v="N/A"/>
    <s v="N/A"/>
    <s v="N/A"/>
    <n v="0"/>
    <x v="24"/>
    <n v="0"/>
    <m/>
    <m/>
    <m/>
    <m/>
    <n v="0"/>
    <n v="0"/>
    <n v="0"/>
    <x v="8"/>
    <n v="0"/>
    <n v="0"/>
    <n v="0"/>
    <n v="0"/>
    <x v="8"/>
    <m/>
    <x v="8"/>
    <x v="3"/>
  </r>
  <r>
    <s v="206"/>
    <s v="396"/>
    <s v="PROJET DE MODERNISATION DURESEAU ROUTIER RN 6 ET RN 13"/>
    <s v="AGENCE ROUTIERE"/>
    <s v="Gestion, contrôle et surveillance des Travaux d'urgence sur la RN6 aux PK 499+200 et PK 581+800 "/>
    <x v="4"/>
    <x v="3"/>
    <s v="BEI"/>
    <n v="1591000000"/>
    <s v="RAKOTOVAO Rivoary_x000a_rivoary@yahoo.fr_x000a_034-30-384-23"/>
    <s v="Nombre de rapports"/>
    <n v="100"/>
    <s v="Nombre de Rapport validé"/>
    <s v="9.1"/>
    <s v="Nombre de Rapport validé"/>
    <m/>
    <m/>
    <s v="PK 499+200 _x000a_ PK 581+800 "/>
    <m/>
    <s v="DIANA"/>
    <s v="AMBANJA_x000a_AMBILOBE"/>
    <s v="AMBANJA_x000a_MARIVORAHONA"/>
    <m/>
    <m/>
    <m/>
    <m/>
    <m/>
    <m/>
    <s v="163-ARM/BEI/2019"/>
    <x v="152"/>
    <n v="2748456048.2399998"/>
    <m/>
    <m/>
    <n v="2209211270.1999998"/>
    <d v="2019-03-19T00:00:00"/>
    <n v="240"/>
    <s v="SETEC"/>
    <n v="2.25"/>
    <x v="42"/>
    <n v="0.83543539652757648"/>
    <n v="0.95"/>
    <n v="0.95"/>
    <n v="0"/>
    <x v="42"/>
    <m/>
    <x v="93"/>
    <x v="3"/>
  </r>
  <r>
    <s v="206"/>
    <s v="396"/>
    <s v="PROJET DE MODERNISATION DURESEAU ROUTIER RN 6 ET RN 13"/>
    <s v="AGENCE ROUTIERE / DIRECTION GENERALE DES TRAVAUX PUBLICS (DGTP)"/>
    <s v="Travaux d'urgence dsur la RN 13 relative relative à l'aménagement d'une déviation 270 ML suite à l'éffondrement du pont sur la rivière Manambaro au PK 471+400 avec la mise en place d'un pont MABEY de 27 mètres"/>
    <x v="2"/>
    <x v="3"/>
    <s v="BEI"/>
    <n v="1600000000"/>
    <s v="RAZAFIARISOA Marie Julie_x000a_rmjulie07@yahoo.fr_x000a_034-30-384-21"/>
    <s v="Km"/>
    <n v="0.29699999999999999"/>
    <s v="Nombre de Km réhabilité"/>
    <s v="9.1"/>
    <s v="longueur  de routes aménagé"/>
    <m/>
    <m/>
    <s v="471+400"/>
    <m/>
    <s v="Anosy"/>
    <s v="TAOLAGNARO"/>
    <s v="_x000a_MANAMBARO"/>
    <m/>
    <m/>
    <m/>
    <m/>
    <m/>
    <m/>
    <s v="234-AR/BEI/PRMP/UGPM.2021"/>
    <x v="153"/>
    <n v="1591172842.54"/>
    <m/>
    <m/>
    <n v="611472744.41000009"/>
    <d v="2021-03-30T00:00:00"/>
    <n v="30"/>
    <s v="SARA et Cie"/>
    <n v="-7.9333333333333336"/>
    <x v="10"/>
    <n v="0.1"/>
    <n v="1"/>
    <n v="1"/>
    <n v="0"/>
    <x v="10"/>
    <s v="Réception provisoire prononcé le 05/10/2021_x000a_DP N°03  reçu  par l'équipe UGP ce 03/11/2021 et passé à l'AT/AR-BEI pour visa"/>
    <x v="94"/>
    <x v="1"/>
  </r>
  <r>
    <s v="207"/>
    <s v="311"/>
    <s v="ROCADE ANTANANARIVO"/>
    <s v="AGENCE ROUTIERE / DIRECTION DU DEVELOPPEMENT DES VILLES ET DE L'HABITAT"/>
    <s v="Assistance à l'analyse des offres et à la contractualisation, gestion contrôle et surveillance    des travaux, assistance aux réceptions provisoires et définitive des travaux de construction,     de la prolongation de rocade au Nord Est d'Antananarivo"/>
    <x v="4"/>
    <x v="3"/>
    <s v="AFD / ETAT MALAGASY"/>
    <n v="11521182334.58"/>
    <s v="Andrianjafimahefarinjo Soarilala Lynà_x000a_l.andrianjafimahefarinjo@agenceroutiere.mg_x000a_034-30-384-22"/>
    <s v="Nombre de rapports"/>
    <n v="10"/>
    <s v="% avancement"/>
    <s v="9.1"/>
    <s v="% Rapports  validés"/>
    <s v="Amoronakona : 772082,191 7905758,411"/>
    <s v="Marais Massay : 767854,322 7910372,564"/>
    <s v="0+000"/>
    <s v="8+250"/>
    <s v="Analamanga"/>
    <s v="ANTANANARIVO RENIVOHITRA_x000a_ANTANANARIVO AVARADRANO"/>
    <s v="ANTANANARIVO RENIVOHITRA_x000a_AMBOHIMANGAKELY"/>
    <m/>
    <m/>
    <m/>
    <m/>
    <m/>
    <m/>
    <s v="111-ARM/AFD/2018"/>
    <x v="154"/>
    <n v="12831526829.25"/>
    <m/>
    <m/>
    <n v="9819533109.3800011"/>
    <d v="2018-03-21T00:00:00"/>
    <n v="1605"/>
    <s v="SETEC"/>
    <n v="0.14454828660436136"/>
    <x v="55"/>
    <n v="0.84"/>
    <n v="0.87"/>
    <n v="0.87"/>
    <n v="0"/>
    <x v="55"/>
    <s v="Notification avenant n°3 le 11/10/21                     Démobilisation équipe technique le 30/11/21                                 Fin des prestations travaux 25/12/21"/>
    <x v="95"/>
    <x v="3"/>
  </r>
  <r>
    <s v="207"/>
    <s v="311"/>
    <s v="ROCADE ANTANANARIVO"/>
    <s v="AGENCE ROUTIERE / DIRECTION DU DEVELOPPEMENT DES VILLES ET DE L'HABITAT"/>
    <s v="Assistance à Maîtrise d'Ouvrage (AMO) pour le Projet de construction de la prolongation de la Rocade Urbaine à l'Est et au Nord Est d'Antananarivo"/>
    <x v="5"/>
    <x v="3"/>
    <s v="AFD / ETAT MALAGASY"/>
    <n v="3266914395.96"/>
    <s v="Andrianjafimahefarinjo Soarilala Lynà_x000a_l.andrianjafimahefarinjo@agenceroutiere.mg_x000a_034-30-384-23"/>
    <s v="Nombre de rapports"/>
    <n v="2"/>
    <s v="% avancement"/>
    <s v="9.1"/>
    <s v="% Rapports  validés"/>
    <s v="Amoronakona : 772082,191 7905758,411"/>
    <s v="Marais Massay : 767854,322 7910372,564"/>
    <s v="0+000"/>
    <s v="8+250"/>
    <s v="Analamanga"/>
    <s v="ANTANANARIVO RENIVOHITRA_x000a_ANTANANARIVO AVARADRANO"/>
    <s v="ANTANANARIVO RENIVOHITRA_x000a_AMBOHIMANGAKELY"/>
    <m/>
    <m/>
    <m/>
    <m/>
    <m/>
    <m/>
    <s v="130-ARM/AFD/2018"/>
    <x v="155"/>
    <n v="2889950672.0999999"/>
    <m/>
    <m/>
    <n v="2466905796.9000001"/>
    <d v="2018-06-22T00:00:00"/>
    <n v="1545"/>
    <s v="Louis Berger"/>
    <n v="0.17152103559870549"/>
    <x v="35"/>
    <n v="0.93"/>
    <n v="0.8"/>
    <n v="0.8"/>
    <n v="0"/>
    <x v="35"/>
    <m/>
    <x v="96"/>
    <x v="3"/>
  </r>
  <r>
    <s v="207"/>
    <s v="311"/>
    <s v="ROCADE ANTANANARIVO"/>
    <s v="AGENCE ROUTIERE / DIRECTION DU DEVELOPPEMENT DES VILLES ET DE L'HABITAT"/>
    <s v="Mise en œuvre d’un plan de communication institutionnel pour la phase de construction et d'inauguration des travaux de construction de la prolongation de la Rocade au Nord Est d'Antananarivo"/>
    <x v="5"/>
    <x v="3"/>
    <s v="AFD"/>
    <n v="1081561880"/>
    <s v="RAKOTOVAO Rivoary_x000a_rivoary@yahoo.fr_x000a_034-30-384-23"/>
    <s v="Nombre de rapports"/>
    <n v="2"/>
    <s v="% avancement"/>
    <s v="9.1"/>
    <s v="% Rapports  validés"/>
    <s v="Amoronakona : 772082,191 7905758,411"/>
    <s v="Marais Massay : 767854,322 7910372,564"/>
    <s v="0+000"/>
    <s v="8+250"/>
    <s v="Analamanga"/>
    <s v="ANTANANARIVO RENIVOHITRA_x000a_ANTANANARIVO AVARADRANO"/>
    <s v="ANTANANARIVO RENIVOHITRA_x000a_AMBOHIMANGAKELY"/>
    <m/>
    <m/>
    <m/>
    <m/>
    <m/>
    <m/>
    <s v="184-AR/AFD/2020"/>
    <x v="156"/>
    <n v="1081561880"/>
    <m/>
    <m/>
    <n v="421236946"/>
    <d v="2020-10-13T00:00:00"/>
    <n v="720"/>
    <s v="NOVO-COMM"/>
    <n v="0.39444444444444443"/>
    <x v="49"/>
    <n v="0.56999999999999995"/>
    <n v="0.5"/>
    <n v="0.5"/>
    <n v="0"/>
    <x v="49"/>
    <s v="Rédaction avenant n°1 et demande d'ANO pour prise en compte de la commminucation des projets Mobilité et Padarne - rejeté par AFD --Vérification DP 1- envoyé à la DDP - Point de presse pour l'inauguration du 24 juin - préparation de l'inauguration - point de presse le 27 juillet pour le projet Padarne et le 4 août pour sensibilisation des PAP's à l'article 46 Préparation campagne de sensibilisation contre le vandalisme causerie prévue le 23 août  - Demande ANOnouvelle version avenant n°1 le 6 octobre-DP02 vérifié- Point de presse comité de pilotage projet Padarne le 8 novembre - Nouvelles affiches en cours de finalisation"/>
    <x v="69"/>
    <x v="3"/>
  </r>
  <r>
    <s v="207"/>
    <s v="311"/>
    <s v="ROCADE ANTANANARIVO"/>
    <s v="AGENCE ROUTIERE / DIRECTION DU DEVELOPPEMENT DES VILLES ET DE L'HABITAT"/>
    <s v="Assistance à Maîtrise d'Ouvrage Délégué relative au projet de prolongation de la Rocade urbaine au Nord Est d’Antananarivo"/>
    <x v="5"/>
    <x v="3"/>
    <s v="AFD"/>
    <n v="1646062000"/>
    <s v="Andrianjafimahefarinjo Soarilala Lynà_x000a_l.andrianjafimahefarinjo@agenceroutiere.mg_x000a_034-30-384-27"/>
    <s v="% Avancement financier AFD"/>
    <n v="1"/>
    <s v="% avancement"/>
    <s v="9.1"/>
    <s v="% décaissement"/>
    <s v="Amoronakona : 772082,191 7905758,411"/>
    <s v="Marais Massay : 767854,322 7910372,564"/>
    <s v="0+000"/>
    <s v="8+250"/>
    <s v="Analamanga"/>
    <s v="ANTANANARIVO RENIVOHITRA_x000a_ANTANANARIVO AVARADRANO"/>
    <s v="ANTANANARIVO RENIVOHITRA_x000a_AMBOHIMANGAKELY"/>
    <m/>
    <m/>
    <m/>
    <m/>
    <m/>
    <m/>
    <s v="CONVENTION N°02-M2PATE.17"/>
    <x v="157"/>
    <n v="1751802000"/>
    <m/>
    <m/>
    <n v="1646062000"/>
    <d v="2017-10-07T00:00:00"/>
    <n v="1380"/>
    <s v="AGENCE ROUTIERE"/>
    <n v="-0.11449275362318841"/>
    <x v="10"/>
    <n v="0.93"/>
    <n v="1"/>
    <n v="1"/>
    <n v="0"/>
    <x v="10"/>
    <m/>
    <x v="69"/>
    <x v="11"/>
  </r>
  <r>
    <s v="207"/>
    <s v="311"/>
    <s v="ROCADE ANTANANARIVO"/>
    <s v="AGENCE ROUTIERE / DIRECTION DU DEVELOPPEMENT DES VILLES ET DE L'HABITAT"/>
    <s v="Audit comptable et administratif des activités de l'ARM en vue de la réalisation du projet Rocade Exercices 2018-2019-2020-2021"/>
    <x v="5"/>
    <x v="3"/>
    <s v="AFD"/>
    <n v="76080000"/>
    <s v="RAKOTOVAO Rivoary_x000a_rivoary@yahoo.fr_x000a_034-30-384-23"/>
    <s v="Nombre de rapports"/>
    <n v="3"/>
    <s v="Nombre de Rapports livrés et validés"/>
    <s v="9.1"/>
    <s v="Nombre d'exercice audité"/>
    <s v="Amoronakona : 772082,191 7905758,411"/>
    <s v="Marais Massay : 767854,322 7910372,564"/>
    <s v="0+000"/>
    <s v="8+250"/>
    <s v="Analamanga"/>
    <s v="ANTANANARIVO RENIVOHITRA_x000a_ANTANANARIVO AVARADRANO"/>
    <s v="ANTANANARIVO RENIVOHITRA_x000a_AMBOHIMANGAKELY"/>
    <m/>
    <m/>
    <m/>
    <m/>
    <m/>
    <m/>
    <s v="183-AR/AFD/2020"/>
    <x v="158"/>
    <n v="76080000"/>
    <m/>
    <m/>
    <n v="38040000"/>
    <d v="2020-10-13T00:00:00"/>
    <n v="1050"/>
    <s v="DELTA AUDIT Associés"/>
    <n v="0.58476190476190482"/>
    <x v="2"/>
    <n v="0.75"/>
    <n v="0.75"/>
    <n v="0.75"/>
    <n v="0"/>
    <x v="2"/>
    <m/>
    <x v="97"/>
    <x v="3"/>
  </r>
  <r>
    <s v="207"/>
    <s v="311"/>
    <s v="ROCADE ANTANANARIVO"/>
    <s v="AGENCE ROUTIERE / DIRECTION DU DEVELOPPEMENT DES VILLES ET DE L'HABITAT"/>
    <s v="Travaux de la construction de la  Rocade Est et  Nord Est de la penetrante urbaine au  Nord Est d'Antananarivo_x000a_"/>
    <x v="3"/>
    <x v="3"/>
    <s v="AFD / BEI"/>
    <n v="154031196183.92001"/>
    <s v="Andrianjafimahefarinjo Soarilala Lynà_x000a_l.andrianjafimahefarinjo@agenceroutiere.mg_x000a_034-30-384-30"/>
    <s v="Km"/>
    <n v="8.25"/>
    <s v="% d'avancement"/>
    <s v="9.1"/>
    <s v="Km de route réhabilitée et/ou construite"/>
    <s v="Amoronakona : 772082,191 7905758,411"/>
    <s v="Marais Massay : 767854,322 7910372,564"/>
    <s v="0+000"/>
    <s v="8+250"/>
    <s v="Analamanga"/>
    <s v="ANTANANARIVO RENIVOHITRA_x000a_ANTANANARIVO AVARADRANO"/>
    <s v="ANTANANARIVO RENIVOHITRA_x000a_AMBOHIMANGAKELY"/>
    <m/>
    <m/>
    <m/>
    <m/>
    <m/>
    <m/>
    <s v="121-ARM/AFD/BE.2018"/>
    <x v="159"/>
    <n v="154031196183.92001"/>
    <m/>
    <m/>
    <m/>
    <d v="2018-05-15T00:00:00"/>
    <n v="1170"/>
    <s v="SOGEA SATOM"/>
    <n v="-0.12649572649572649"/>
    <x v="10"/>
    <n v="0.88"/>
    <n v="1"/>
    <n v="1"/>
    <n v="0"/>
    <x v="10"/>
    <s v=" • L’avancement des travaux est :_x000a_Rocade : 100 % levée des réserves en cours_x000a_Panneaux supplémentaires – en cours de pose_x000a_Marais Masay : 99% _x000a_Travaux réalisés pendant la semaine sont :_x000a_• Visite de pré-réception : faire levée des réserves_x000a_Voie 1 ENTRE LE CARREFOUR D’AMBATOBE ET ANALAMAHITSY : 99% _x000a_tandis que l’avancement hebdomadaire est de 0%._x000a_Travaux réalisés pendant la semaine sont :_x000a_• Suite signalisation horizontale reste passage piéton_x000a_Voie 2  ENTRE LE CARREFOUR DE NANISANA ET AMPASAMPITO : 98% _x000a_tandis que l’avancement hebdomadaire est de 03%._x000a_Travaux réalisés pendant la semaine sont :_x000a_• Suite nettoyage caniveau_x000a_• Suite signalisation horizontale_x000a_• Reste plantation arbres_x000a_Voie 3 ENTRE LE CARREFOUR VERS AMBATOBE ET ANALAMAHITSY (RN3) : 95% _x000a_tandis que l’avancement hebdomadaire est de 15%._x000a_Travaux réalisés pendant la semaine sont :_x000a_• Fin trottoir_x000a_• Début signalisation horizontale_x000a_• Reste nettoyage_x000a_- Fin des travaux le 25 novembre 2021_x000a_- Réception finale provisoire prévue le 3/12/21"/>
    <x v="98"/>
    <x v="1"/>
  </r>
  <r>
    <s v="206"/>
    <s v="346"/>
    <s v="CONSTRUCTION DE ROUTES DISTRICT AMBOHIDRATRIMO"/>
    <s v="DIRECTION GENERALE DES TRAVAUX PUBLICS (DGTP)"/>
    <s v="Route: Routes des œufs à Ambohidratrimo "/>
    <x v="0"/>
    <x v="3"/>
    <s v="CHINE"/>
    <s v="206 670 000 RMB Yuans"/>
    <s v="Mr RAKOTOARISOA Mihajarivo_x000a_andriambola2017@gmail.com_x000a_0340556415"/>
    <s v="Km"/>
    <n v="19.087"/>
    <s v="Maintenir le réseau routier et structurant en état"/>
    <s v="9.1.1"/>
    <s v="Km de route réhabilitée"/>
    <s v="Lat:  18°43'15.88&quot;S_x000a_Long:  47°20'34.81&quot;E"/>
    <m/>
    <s v="PK 0+000_x000a_Croisement RN4 au PK 31+200"/>
    <s v="PK 9+087_x000a_DAS Commune Antanetibe Mahazaza"/>
    <s v="Analamanga"/>
    <s v="AMBOHIDRATRIMO"/>
    <s v="CR Mahitsy_x000a_CR Ampanotokana_x000a_CR Antanetibe Mahazaza"/>
    <s v="Toutes les populations des trois Communes Rurales Mahitsy, Ampanitokana et Antanetibe Mahazaza_x000a_Toutes riverains utilisant cet axe notament les habitants des Communes Rurales environnantes_x000a_Toutes les personnes en activité dans le secteur de production d'oeufs à Madagascar"/>
    <s v="55_x000a_"/>
    <m/>
    <m/>
    <m/>
    <m/>
    <s v="Accord de don non-remboursable"/>
    <x v="160"/>
    <s v="206 670 000 RMB Yuans"/>
    <m/>
    <m/>
    <s v="206 670 000 RMB Yuans"/>
    <d v="2018-10-15T00:00:00"/>
    <n v="1080"/>
    <s v="ZHONGMEI ENGINNEERING GROUP"/>
    <n v="-7.8703703703703706E-2"/>
    <x v="11"/>
    <m/>
    <n v="0.9"/>
    <n v="0.9"/>
    <n v="0"/>
    <x v="11"/>
    <s v="Don non-remboursable du Gouvernement Chinois_x000a_Le montant est en RMB_x000a__x000a_Suivant le PV de réunion du 21 Août 2021, il a été signé entre les deux parties Chine-Madagascar la prolongation de délai d'éxécution des travaux. "/>
    <x v="99"/>
    <x v="1"/>
  </r>
  <r>
    <s v="206"/>
    <s v="395"/>
    <s v="TRAVAUX DE RECONSTRUCTION DES PONTS DE MANGORO (PK 94+200) ET D’ANTSAPAZANA/ANTSIRINALA (PK105+460) DE LA RN2"/>
    <s v="DIRECTION DES INFRASTRUCTURES (DINFRA)"/>
    <s v="TRAVAUX DE RECONSTRUCTION DES PONTS DE MANGORO (PK 94+200) ET D’ANTSAPAZANA/ANTSIRINALA (PK105+460) DE LA RN2"/>
    <x v="3"/>
    <x v="3"/>
    <s v="Gouvernement Japonais (JICA)"/>
    <s v="2 596 000 000 JPY"/>
    <s v="Mr RAZEFASON Ando (DER)_x000a_andoraz03@yahoo.fr_x000a_0340556082"/>
    <s v="ML d'ouvrage"/>
    <n v="132"/>
    <s v="Maintenir le réseau routier et structurant en état"/>
    <s v="9.1.1"/>
    <s v="Nb de pont construit"/>
    <s v="Lat:   18°52'34.68&quot;S_x000a_Long:   48° 6'25.03&quot;E"/>
    <m/>
    <s v="- Pont Mangoro au PK 94+200_x000a_- Pont d'Antsapazana au PK 105+460"/>
    <s v="- Pont Mangoro au PK 94+302_x000a_- Pont d'Antsapazana au PK 105+490"/>
    <s v="Alaotra Mangoro"/>
    <s v="MORAMANGA"/>
    <s v="- Pont Mangoro:_x000a_CR Anosibe Ifody_x000a_- Pont Antsapazana : _x000a_CR Ambohibary"/>
    <s v="Toutes les populations des trois Communes Rurales d'Anosibe Ifody, Ambohibary et de Moramanga_x000a_Toutes riverains utilisant l'axe RN2 reliant les deux grandes villes Antananarivo - Toamasina_x000a_"/>
    <n v="30"/>
    <m/>
    <m/>
    <m/>
    <m/>
    <s v="Accord de don N°1960400"/>
    <x v="161"/>
    <s v="2 596 000 000 JPY"/>
    <m/>
    <m/>
    <s v="2 596 000 000 JPY"/>
    <d v="2021-10-18T00:00:00"/>
    <n v="720"/>
    <s v="DAIHO - KONOIKE JV"/>
    <n v="0.90833333333333333"/>
    <x v="56"/>
    <n v="0"/>
    <n v="2.9999999999999997E-4"/>
    <n v="2.9999999999999997E-4"/>
    <n v="0"/>
    <x v="56"/>
    <s v="Don via JICA_x000a_Le montant est en JPY_x000a__x000a_Construction de deux nouveaux ponts:_x000a_- Mangoro : 102 ml_x000a_- Antsapazana : 30 ml_x000a__x000a_Préparation de la pose du premier pierre au sein de l'administration."/>
    <x v="100"/>
    <x v="2"/>
  </r>
  <r>
    <s v="206"/>
    <s v="CP"/>
    <s v="CP"/>
    <s v="DRTP ATSINANANA"/>
    <s v="Travaux de réparation d'urgence de la route reluiant le terrain de football de la poste vers lycée Jacques RABEMANANJARA "/>
    <x v="2"/>
    <x v="0"/>
    <s v="ETAT MALAGASY"/>
    <n v="760708840"/>
    <s v="_x000a_Responsable du projet : pas d'information"/>
    <s v="Km"/>
    <n v="0.52"/>
    <m/>
    <s v="9.1"/>
    <s v="520ML Route en béton"/>
    <s v="18°08'07,8''S_x000a_             49°24'36,09''E"/>
    <s v="18°08'03,7''S_x000a_            49°24'57,1''E"/>
    <s v="Terrain poste"/>
    <s v="Bord de la mer"/>
    <s v="Atsinanana"/>
    <s v="Toamasina"/>
    <s v="Toamasina"/>
    <s v="Population de Toamasina"/>
    <n v="4"/>
    <m/>
    <m/>
    <m/>
    <m/>
    <s v="Convention N° 124TR/MATP/PRMP/TP-FR.20"/>
    <x v="162"/>
    <n v="760708840"/>
    <m/>
    <m/>
    <n v="760708840"/>
    <d v="2021-06-07T00:00:00"/>
    <n v="30"/>
    <s v="Entreprise MAKA"/>
    <n v="0.45"/>
    <x v="18"/>
    <n v="0"/>
    <n v="0.3"/>
    <n v="0.3"/>
    <n v="0"/>
    <x v="18"/>
    <s v="Chantier en cours "/>
    <x v="101"/>
    <x v="1"/>
  </r>
  <r>
    <s v="206"/>
    <n v="369"/>
    <s v="CONSTRUCTION ET REHABILITATION DES ROUTES NATIONALES"/>
    <s v="DAU"/>
    <s v="Travaux d'urgence de réparation de_x000a_ l'ouvrage sur la RNS 43 au PK 41+800"/>
    <x v="2"/>
    <x v="1"/>
    <s v="ETAT MALAGASY"/>
    <n v="200000000"/>
    <s v="Rija DAU_x000a_Tel : 034 15 002 96_x000a_Mail : ikemarija@yahoo.fr"/>
    <s v="ML d'ouvrage"/>
    <n v="1"/>
    <m/>
    <s v="9.1"/>
    <m/>
    <m/>
    <m/>
    <s v="41+800"/>
    <m/>
    <s v="Itasy"/>
    <s v="Soavinandriana"/>
    <s v="Soaviandriana"/>
    <m/>
    <m/>
    <m/>
    <m/>
    <m/>
    <m/>
    <m/>
    <x v="163"/>
    <m/>
    <m/>
    <m/>
    <m/>
    <m/>
    <m/>
    <m/>
    <e v="#DIV/0!"/>
    <x v="57"/>
    <m/>
    <n v="0"/>
    <n v="0"/>
    <n v="0"/>
    <x v="8"/>
    <s v="En cours de lancement d'Appel d'offres_x000a_AO lancé le 27/10/2021_x000a_Remise des offres prévue le 08/11/2021"/>
    <x v="8"/>
    <x v="2"/>
  </r>
  <r>
    <s v="206"/>
    <n v="369"/>
    <s v="CONSTRUCTION ET REHABILITATION DES ROUTES NATIONALES"/>
    <s v="DAU"/>
    <s v="Travaux d'urgence de réparation d'ouvrage et traitement des breches sur la RNS 1 au PK 91+950"/>
    <x v="2"/>
    <x v="1"/>
    <s v="ETAT MALAGASY"/>
    <n v="172500000"/>
    <s v="Rija DAU_x000a_Tel : 034 15 002 96_x000a_Mail : ikemarija@yahoo.fr"/>
    <s v="ML d'ouvrage"/>
    <m/>
    <m/>
    <s v="9.1"/>
    <m/>
    <m/>
    <m/>
    <s v="91+950"/>
    <m/>
    <s v="Itasy"/>
    <s v="Miarinarivo"/>
    <s v="Miarinarivo"/>
    <m/>
    <m/>
    <m/>
    <m/>
    <m/>
    <m/>
    <m/>
    <x v="164"/>
    <m/>
    <m/>
    <m/>
    <m/>
    <m/>
    <m/>
    <m/>
    <e v="#DIV/0!"/>
    <x v="57"/>
    <m/>
    <n v="0"/>
    <n v="0"/>
    <n v="0"/>
    <x v="8"/>
    <s v="En cours de lancement d'Appel d'offres_x000a_AO lancé le 27/10/2021_x000a_Remise des offres prévue le 08/11/2021"/>
    <x v="8"/>
    <x v="2"/>
  </r>
  <r>
    <s v="206"/>
    <n v="369"/>
    <s v="CONSTRUCTION ET REHABILITATION DES ROUTES NATIONALES"/>
    <s v="DAU"/>
    <s v="Travaux d'urgence pour la remise en etat de la route coupée sur la RNS 5 au PK 158+450"/>
    <x v="2"/>
    <x v="1"/>
    <s v="ETAT MALAGASY"/>
    <n v="225000000"/>
    <s v="Rija DAU_x000a_Tel : 034 15 002 96_x000a_Mail : ikemarija@yahoo.fr"/>
    <s v="ML d'ouvrage"/>
    <m/>
    <m/>
    <s v="9.1"/>
    <m/>
    <m/>
    <m/>
    <s v="158+450"/>
    <m/>
    <s v="Analanjirofo"/>
    <s v="Soanierana Ivongo"/>
    <s v="Soanierana Ivongo"/>
    <m/>
    <m/>
    <m/>
    <m/>
    <m/>
    <m/>
    <m/>
    <x v="165"/>
    <m/>
    <m/>
    <m/>
    <m/>
    <m/>
    <m/>
    <m/>
    <e v="#DIV/0!"/>
    <x v="57"/>
    <m/>
    <n v="0"/>
    <n v="0"/>
    <n v="0"/>
    <x v="8"/>
    <s v="En attente lancement AO"/>
    <x v="8"/>
    <x v="2"/>
  </r>
  <r>
    <s v="206"/>
    <n v="369"/>
    <s v="CONSTRUCTION ET REHABILITATION DES ROUTES NATIONALES"/>
    <s v="DAU"/>
    <s v="Travaux d'urgence de securisation des appuis du pont d'Ampasika"/>
    <x v="2"/>
    <x v="1"/>
    <s v="ETAT MALAGASY"/>
    <n v="222000000"/>
    <s v="Rija DAU_x000a_Tel : 034 15 002 96_x000a_Mail : ikemarija@yahoo.fr"/>
    <s v="ML d'ouvrage"/>
    <n v="1"/>
    <m/>
    <s v="9.1"/>
    <m/>
    <m/>
    <m/>
    <m/>
    <m/>
    <s v="Analamanga"/>
    <s v="Antananarivo Renivohitra_x000a_Atsimondrano"/>
    <s v="Antananarivo_x000a_Itaosy"/>
    <m/>
    <m/>
    <m/>
    <m/>
    <m/>
    <m/>
    <m/>
    <x v="166"/>
    <m/>
    <m/>
    <m/>
    <m/>
    <m/>
    <m/>
    <m/>
    <e v="#DIV/0!"/>
    <x v="57"/>
    <m/>
    <n v="0"/>
    <n v="0"/>
    <n v="0"/>
    <x v="8"/>
    <s v="AO lancé le 14/10/2021_x000a_Remise des offres le 26/10/2021_x000a_En cours d'analyse des offres par la CAO"/>
    <x v="8"/>
    <x v="2"/>
  </r>
  <r>
    <s v="206"/>
    <n v="369"/>
    <s v="CONSTRUCTION ET REHABILITATION DES ROUTES NATIONALES"/>
    <s v="DAU"/>
    <s v="Travaux d'urgence de securisation des appuis du pont d'Anosizato"/>
    <x v="2"/>
    <x v="1"/>
    <s v="ETAT MALAGASY"/>
    <n v="400000000"/>
    <s v="Rija DAU_x000a_Tel : 034 15 002 96_x000a_Mail : ikemarija@yahoo.fr"/>
    <s v="ML d'ouvrage"/>
    <n v="1"/>
    <m/>
    <s v="9.1"/>
    <m/>
    <m/>
    <m/>
    <m/>
    <m/>
    <s v="Analamanga"/>
    <s v="Antananarivo Renivohitra_x000a_Atsimondrano"/>
    <s v="Antananarivo_x000a_Anosizato_x000a_Fenoarivo"/>
    <m/>
    <m/>
    <m/>
    <m/>
    <m/>
    <m/>
    <m/>
    <x v="167"/>
    <m/>
    <m/>
    <m/>
    <m/>
    <m/>
    <m/>
    <m/>
    <e v="#DIV/0!"/>
    <x v="57"/>
    <m/>
    <n v="0"/>
    <n v="0"/>
    <n v="0"/>
    <x v="25"/>
    <s v="AO lancé le 14/10/2021_x000a_Remise des offres le 26/10/2021_x000a_En cours d'analyse des offres par la CAO"/>
    <x v="8"/>
    <x v="2"/>
  </r>
  <r>
    <s v="206"/>
    <n v="369"/>
    <s v="CONSTRUCTION ET REHABILITATION DES ROUTES NATIONALES"/>
    <s v="DAU"/>
    <s v="Travaux d'enlèvement d'éboulement meuble entre les PK 316+000 et PK 403+000 de la RNP 4"/>
    <x v="2"/>
    <x v="1"/>
    <s v="ETAT MALAGASY"/>
    <n v="50000000"/>
    <s v="Rija DAU_x000a_Tel : 034 15 002 96_x000a_Mail : ikemarija@yahoo.fr"/>
    <s v="Km"/>
    <n v="87"/>
    <m/>
    <s v="9.1"/>
    <m/>
    <m/>
    <m/>
    <s v="316+000"/>
    <s v="403+000"/>
    <s v="Betsiboka"/>
    <s v="Maevantanana_x000a_Ambondromamy"/>
    <s v="Maevantanana_x000a_Ambondromamy"/>
    <m/>
    <m/>
    <m/>
    <m/>
    <m/>
    <m/>
    <s v="013 - TR/MATP/PRMP/TP-RPI.21"/>
    <x v="168"/>
    <n v="44884300"/>
    <m/>
    <m/>
    <m/>
    <m/>
    <n v="45"/>
    <s v="AZ'AMA"/>
    <n v="-989.06666666666672"/>
    <x v="57"/>
    <n v="0"/>
    <n v="0"/>
    <n v="0"/>
    <n v="0"/>
    <x v="25"/>
    <s v="En cours d'engagement financier (TEF)_x000a_En attente OS commencement des travaux"/>
    <x v="8"/>
    <x v="1"/>
  </r>
  <r>
    <s v="206"/>
    <s v="CP"/>
    <s v="CP"/>
    <s v="DAU"/>
    <s v="Travaux d’urgence de mise en place d'un appui intermédiaire du pont Bailey sur la RN7 au pk 322+000 Vohiposa et démontage du pont Bailey sur la déviation"/>
    <x v="2"/>
    <x v="0"/>
    <s v="ETAT MALAGASY"/>
    <n v="1300000000"/>
    <s v="Rija DAU_x000a_Tel : 034 15 002 96_x000a_Mail : ikemarija@yahoo.fr"/>
    <s v="ML d'ouvrage"/>
    <n v="1"/>
    <m/>
    <s v="9.1"/>
    <m/>
    <m/>
    <m/>
    <s v="322+000"/>
    <m/>
    <s v="Haute Matsiatra"/>
    <s v="Ambositra_x000a_Ambohimahasoa_x000a_Fianarantsoa"/>
    <s v="Ambositra_x000a_Vohiposa_x000a_Ambohimahasoa_x000a_Alakamisy Ambohimaha"/>
    <m/>
    <m/>
    <d v="2021-10-14T00:00:00"/>
    <d v="2021-10-20T00:00:00"/>
    <d v="2021-10-25T00:00:00"/>
    <m/>
    <s v="026-TR/MATP/PRMP/TP-FR.21"/>
    <x v="169"/>
    <n v="1213945200"/>
    <m/>
    <m/>
    <m/>
    <m/>
    <n v="120"/>
    <s v="SAMS CONSTRUCTION"/>
    <m/>
    <x v="57"/>
    <m/>
    <n v="0"/>
    <n v="0"/>
    <n v="0"/>
    <x v="25"/>
    <s v="En attente Autorisation d'engagement à la Présidence_x000a_Envoyé présidence le 25/10/2021"/>
    <x v="8"/>
    <x v="2"/>
  </r>
  <r>
    <s v="206"/>
    <s v="CP"/>
    <s v="CP"/>
    <s v="DAU"/>
    <s v="FOURNITURE DE PONTS METALLIQUES MODULAIRES TYPE MABEY - POUR SUPERSTRUCTURE DU PONT MANAKARABE"/>
    <x v="7"/>
    <x v="0"/>
    <s v="ETAT MALAGASY"/>
    <n v="6000000000"/>
    <s v="Rija DAU_x000a_Tel : 034 15 002 96_x000a_Mail : ikemarija@yahoo.fr"/>
    <s v="ml de pont mabey livré"/>
    <n v="152.4"/>
    <m/>
    <s v="9.1"/>
    <m/>
    <m/>
    <m/>
    <m/>
    <m/>
    <s v="Vatovavy"/>
    <s v="Manakara"/>
    <s v="Manakara"/>
    <m/>
    <m/>
    <m/>
    <m/>
    <m/>
    <m/>
    <s v="Marché subséquent n°003-FR/MATP/PRMP/TP-FR.21 relatif au contrat cadre n° 011CCFR/MATP/PRMP/TP-FR.20"/>
    <x v="170"/>
    <n v="6990000000"/>
    <m/>
    <m/>
    <m/>
    <m/>
    <n v="90"/>
    <s v="OCEAN TRADE"/>
    <m/>
    <x v="57"/>
    <m/>
    <n v="0"/>
    <n v="0"/>
    <n v="0"/>
    <x v="25"/>
    <s v="Marché attribué mais non visé par le FR :_x000a_Montant du marché supérieur au budget alloué par la COA du FR"/>
    <x v="8"/>
    <x v="12"/>
  </r>
  <r>
    <s v="206"/>
    <s v="211"/>
    <s v="DEGATS CYCLONIQUES - PROGRAMME DE REHABILITATION DES INFRASTRUCTURES ROUTIERES ET D'ENTRETIEN ROUTIER"/>
    <s v="DIRECTION DES INFRASTRUCTURES (DINFRA)"/>
    <s v="Gestion, Contrôle et surveillance des travaux de réparation des infrastructures de transport, suite aux dégâts climatiques sur tout le territoire malgache"/>
    <x v="4"/>
    <x v="3"/>
    <s v="UE / ETAT MALAGASY"/>
    <n v="0"/>
    <s v="RAKOTOVAO Rabarijaona r.rabarijaona@agenceroutiere.mg_x000a_034-03-290-32"/>
    <s v="Pourcentage de décompte régularisé"/>
    <n v="1"/>
    <s v="Pourcentage de décompte régularisé"/>
    <s v="9.1"/>
    <s v="Pourcentage de décompte régularisé"/>
    <s v="TOUT MADAGASCAR"/>
    <m/>
    <s v="TOUT MADAGASCAR"/>
    <s v="TOUT MADAGASCAR"/>
    <s v="22 régions"/>
    <s v="TOUT MADAGASCAR"/>
    <s v="TOUT MADAGASCAR"/>
    <m/>
    <m/>
    <s v="N/A"/>
    <s v="N/A"/>
    <s v="N/A"/>
    <s v="N/A"/>
    <s v="FED/2018/395-391"/>
    <x v="171"/>
    <n v="2263408032"/>
    <m/>
    <m/>
    <n v="1886173360"/>
    <d v="2019-02-28T00:00:00"/>
    <n v="595"/>
    <s v="TYPSA Edificio VIAPOL"/>
    <n v="0.92282696994313596"/>
    <x v="10"/>
    <s v="Aucune information au niveau de l’AR"/>
    <n v="1"/>
    <n v="1"/>
    <n v="0"/>
    <x v="10"/>
    <m/>
    <x v="69"/>
    <x v="10"/>
  </r>
  <r>
    <s v="206"/>
    <s v="211"/>
    <s v="DEGATS CYCLONIQUES - PROGRAMME DE REHABILITATION DES INFRASTRUCTURES ROUTIERES ET D'ENTRETIEN ROUTIER"/>
    <s v="DIRECTION DES INFRASTRUCTURES (DINFRA)"/>
    <s v="Travaux de réparation des dégâts climatiques, avec mobilisation du Titulaire à la demande, sur tout le territoire Malgache, deuxième tranche"/>
    <x v="1"/>
    <x v="3"/>
    <s v="UE / ETAT MALAGASY"/>
    <n v="2400000000"/>
    <s v="RAKOTOVAO Rabarijaona r.rabarijaona@agenceroutiere.mg_x000a_034-03-290-32"/>
    <s v="Pourcentage de décompte régularisé"/>
    <n v="1"/>
    <s v="Pourcentage de décompte régularisé"/>
    <s v="9.1"/>
    <s v="Pourcentage de décompte régularisé"/>
    <s v="TOUT MADAGASCAR"/>
    <m/>
    <s v="TOUT MADAGASCAR"/>
    <s v="TOUT MADAGASCAR"/>
    <s v="22 régions"/>
    <s v="TOUT MADAGASCAR"/>
    <s v="TOUT MADAGASCAR"/>
    <m/>
    <m/>
    <s v="N/A"/>
    <s v="N/A"/>
    <s v="N/A"/>
    <s v="N/A"/>
    <s v="FED/2016/375-921"/>
    <x v="172"/>
    <n v="19948693667.693401"/>
    <m/>
    <m/>
    <n v="15958954934.15472"/>
    <d v="2017-07-06T00:00:00"/>
    <n v="37"/>
    <s v="SOGEA SATOM"/>
    <n v="1.0299295774647901"/>
    <x v="10"/>
    <n v="0.9"/>
    <n v="1"/>
    <n v="1"/>
    <n v="0"/>
    <x v="10"/>
    <m/>
    <x v="69"/>
    <x v="10"/>
  </r>
  <r>
    <n v="206"/>
    <s v="270"/>
    <s v="REHABILITATION ROUTE IVATO-TSARASAOTRA ET BOULEVARD DE L'EUROPE-VILLAGE DE LA FRANCOPHONIE"/>
    <s v="DIRECTION GENERALE DES TRAVAUX PUBLICS (DGTP)"/>
    <s v="Travaux de réhabilitation de la route Ivato-Tsarasaotra"/>
    <x v="0"/>
    <x v="3"/>
    <s v="RPI / Exim banque de la Chine"/>
    <n v="184083839989.73999"/>
    <s v="RAZAFINDRIANILANA Hoby_x000a_Tel: 034 03 287 57_x000a_Mail: hoby.razafindrianilana@gmail.com"/>
    <s v="Km"/>
    <n v="10"/>
    <s v="Maintenir le reseau routier en bon état"/>
    <s v="9.1"/>
    <s v="km de nouvelle route"/>
    <m/>
    <m/>
    <s v="0+000"/>
    <s v="10+000"/>
    <s v="Analamanga"/>
    <s v="Antananarivo Renivohitra_x000a_Ambohidratrimo"/>
    <s v="Antananarivo, Ambatolampy Tsimahafotsy, Ivato"/>
    <s v="Population riveraine"/>
    <m/>
    <m/>
    <m/>
    <m/>
    <m/>
    <s v="1/PQUAL-M2PATE/PRMP.16"/>
    <x v="173"/>
    <n v="184083839989.73999"/>
    <m/>
    <m/>
    <m/>
    <d v="2018-01-11T00:00:00"/>
    <m/>
    <s v="CHEC"/>
    <n v="1"/>
    <x v="10"/>
    <m/>
    <n v="1"/>
    <n v="1"/>
    <n v="0"/>
    <x v="10"/>
    <s v="Travaux en attent de reception definitive"/>
    <x v="102"/>
    <x v="1"/>
  </r>
  <r>
    <s v="206"/>
    <s v="450"/>
    <s v="TRAVAUX D’URGENCE DES INFRASTRUCTURES ROUTIERES"/>
    <s v="DAU / DRTP BETSIBOKA"/>
    <s v="Travaux de protection de la digue de Bemokotra entre les PK 14+000 et PK 15+000 de la RNT 8C"/>
    <x v="2"/>
    <x v="1"/>
    <s v="ETAT MALAGASY"/>
    <n v="189325000"/>
    <s v="Rija DAU_x000a_Tel : 034 15 002 96_x000a_Mail : ikemarija@yahoo.fr"/>
    <s v="Km"/>
    <n v="0.36"/>
    <m/>
    <s v="9.1"/>
    <m/>
    <m/>
    <m/>
    <s v="14+000"/>
    <s v="15+000"/>
    <s v="Betsiboka"/>
    <s v="Maevantanana_x000a_Kandreo"/>
    <s v="Bemokotra"/>
    <m/>
    <m/>
    <m/>
    <m/>
    <m/>
    <m/>
    <s v="011 - TR/MATP/PRMP/TP-RPI.21"/>
    <x v="174"/>
    <n v="189325000"/>
    <m/>
    <m/>
    <m/>
    <d v="2021-08-16T00:00:00"/>
    <n v="90"/>
    <s v="ASC"/>
    <n v="0.87"/>
    <x v="10"/>
    <n v="0"/>
    <n v="1"/>
    <n v="1"/>
    <n v="0"/>
    <x v="10"/>
    <s v="Travaux terminés_x000a_Réception provisoire effectuée le 29/10/2021"/>
    <x v="103"/>
    <x v="1"/>
  </r>
  <r>
    <s v="206"/>
    <s v="450"/>
    <s v="TRAVAUX D’URGENCE DES INFRASTRUCTURES ROUTIERES"/>
    <s v="DAU / DRTP BETSIBOKA"/>
    <s v="Travaux de traitement des points noirs au PK 8+000 et PK 9+200 de la RNT 8C"/>
    <x v="1"/>
    <x v="1"/>
    <s v="ETAT MALAGASY"/>
    <n v="151611400"/>
    <s v="Rija DAU_x000a_Tel : 034 15 002 96_x000a_Mail : ikemarija@yahoo.fr"/>
    <s v="Km"/>
    <n v="0.1"/>
    <m/>
    <s v="9.1"/>
    <m/>
    <m/>
    <m/>
    <s v="8+000"/>
    <s v="9+200"/>
    <s v="Betsiboka"/>
    <s v="Maevantanana_x000a_Kandreo"/>
    <s v="Bemokotra"/>
    <m/>
    <m/>
    <m/>
    <m/>
    <m/>
    <m/>
    <s v="007 - TR/MATP/PRMP/TP-RPI.21"/>
    <x v="175"/>
    <n v="151611400"/>
    <m/>
    <m/>
    <m/>
    <d v="2021-08-16T00:00:00"/>
    <n v="90"/>
    <s v="Type"/>
    <n v="0.87"/>
    <x v="10"/>
    <n v="0"/>
    <n v="1"/>
    <n v="1"/>
    <n v="0"/>
    <x v="10"/>
    <s v="Travaux terminés_x000a_Réception provisoire effectuée le 29/10/2021"/>
    <x v="104"/>
    <x v="1"/>
  </r>
  <r>
    <s v="206"/>
    <s v="318"/>
    <s v="RECONSTRUCTION DES OUVRAGES D'ART"/>
    <s v="DRTP VAKINANKARATRA / DIRECTION GENERALE DES TRAVAUX PUBLICS (DGTP) / DIRECTION DES INFRASTRUCTURES (DINFRA)"/>
    <s v="Travaux de construction d'un pont Définitif à BETSIZARAINA commune rurale Ambohiborina.Faratsiho"/>
    <x v="3"/>
    <x v="1"/>
    <s v="ETAT MALAGASY"/>
    <n v="240000000"/>
    <s v="RATIARISOA Thierry_x000a_Chef de Service OA DINFRA_x000a_rthierryrandrianarison@gmail.com_x000a_0340561413"/>
    <s v="ML d'ouvrage"/>
    <n v="50"/>
    <s v="Nbr ouvrage réhabilité"/>
    <s v="9.1.1"/>
    <s v="Nbr Ouvrages d'art et de franchissement entretenus "/>
    <s v="(19°22'38,9''S;47°05'11,4''E)"/>
    <m/>
    <s v="Route communale"/>
    <m/>
    <s v="Vakinankaratra"/>
    <s v="FARATSIHO"/>
    <s v="CR AMBOHIBORONA"/>
    <s v="Paysans"/>
    <m/>
    <m/>
    <m/>
    <m/>
    <m/>
    <s v="123-TR/MAHTP/PRMP/TP.RPI.19 "/>
    <x v="176"/>
    <n v="204354086.40000001"/>
    <m/>
    <m/>
    <m/>
    <d v="2020-11-26T00:00:00"/>
    <n v="120"/>
    <s v="NATHAN"/>
    <n v="-2.2666666666666666"/>
    <x v="10"/>
    <n v="1"/>
    <n v="1"/>
    <n v="1"/>
    <n v="0"/>
    <x v="10"/>
    <s v="Période de garantie_x000a_Date réception provisoire: 07/04/2021"/>
    <x v="105"/>
    <x v="2"/>
  </r>
  <r>
    <s v="206"/>
    <s v="383"/>
    <s v="REHABILITATION DES RUES DES CHEFS LIEUX DES FARITANY _PHASE II"/>
    <s v="DRTP VAKINANKARATRA / DIRECTION GENERALE DES TRAVAUX PUBLICS (DGTP) / DIRECTION DES INFRASTRUCTURES (DINFRA)"/>
    <s v=" Travaux de pavage de l'Avenue Marechai Foch-Gendarmerie Andranomadio-Hôtel Thermes-Rosas dans la Ville d'Antsirabe_x000a_"/>
    <x v="6"/>
    <x v="1"/>
    <s v="ETAT MALAGASY"/>
    <n v="800000000"/>
    <s v="RAKOTOVAO Andriatiana Marcellin_x000a_Chef de Service Route DINFRA_x000a_rktv.marcellin@gmail.com_x000a_0340556196"/>
    <s v="Km"/>
    <n v="0.76"/>
    <s v="_x000a_Km de route réhabilité"/>
    <s v="9.1.1"/>
    <s v="Pourcentage des Routes nationales structurantes en bon état"/>
    <s v="Entre_x000a_(19°51'45&quot;;47°02'01&quot;)_x000a_et_x000a_(19°52'10&quot;;47°02'03&quot;)"/>
    <m/>
    <s v="0+000/RNS34"/>
    <s v="Jardin des problèmes"/>
    <s v="Vakinankaratra"/>
    <s v="ANTSIRABE I"/>
    <s v="CU ANTSIRABE"/>
    <s v="Population urbaine"/>
    <m/>
    <m/>
    <m/>
    <m/>
    <m/>
    <s v="092-TR/MAHTP/PRMP/TP-RPI.19 et son avenant n°01"/>
    <x v="177"/>
    <n v="994929733.20000005"/>
    <m/>
    <m/>
    <m/>
    <d v="2020-08-11T00:00:00"/>
    <n v="90"/>
    <s v="MMP-BTP"/>
    <n v="1"/>
    <x v="32"/>
    <n v="0.8"/>
    <n v="0.99"/>
    <n v="0.99"/>
    <n v="0"/>
    <x v="32"/>
    <s v="Reprise des travaux_x000a_Date réception provisoire: 15/10/2021"/>
    <x v="106"/>
    <x v="1"/>
  </r>
  <r>
    <s v="206"/>
    <s v="383"/>
    <s v="REHABILITATION DES RUES DES CHEFS LIEUX DES FARITANY _PHASE II"/>
    <s v="DRTP VAKINANKARATRA / DIRECTION GENERALE DES TRAVAUX PUBLICS (DGTP) / DIRECTION DES INFRASTRUCTURES (DINFRA)"/>
    <s v="Travaux de réhabilitation de la voirie urbaine dans les grandes villes (Lot n°07: Ville d'Antsirabe)"/>
    <x v="6"/>
    <x v="1"/>
    <s v="ETAT MALAGASY"/>
    <n v="2500000000"/>
    <s v="BOTOMANOVATSARA Fils_x000a_Ingénieur des TP DINFRA_x000a_kokondro@gmx.fr_x000a_0340556184"/>
    <s v="Nbr carrefour réhabilité"/>
    <n v="6"/>
    <s v="Nbr carrefour réhabilité_x000a_Km de route réhabilité"/>
    <s v="9.1.1"/>
    <s v="Pourcentage des Routes nationales structurantes en bon état"/>
    <s v="(19°51'49,7&quot;;47°01'34,1&quot;)"/>
    <s v="(19°52'28,4&quot;;47°02'01,4&quot;)"/>
    <s v="Bureau Voirie Antsirabe"/>
    <s v="Jovena Ambohimena"/>
    <s v="Vakinankaratra"/>
    <s v="ANTSIRABE I"/>
    <s v="CU ANTSIRABE"/>
    <s v="Usagers RNS34/RNP7_x000a_Population urbaine"/>
    <m/>
    <m/>
    <m/>
    <m/>
    <m/>
    <s v="02-MCC/MATP/PRMP/TP-RPI.20 _x000a__x000a_"/>
    <x v="178"/>
    <n v="2340527718.5999999"/>
    <m/>
    <m/>
    <m/>
    <d v="2020-08-11T00:00:00"/>
    <n v="60"/>
    <s v="SMATP"/>
    <n v="1"/>
    <x v="10"/>
    <n v="1"/>
    <n v="1"/>
    <n v="1"/>
    <n v="0"/>
    <x v="10"/>
    <s v="Période de garantie_x000a_Date réception provisoire: 07/12/2020"/>
    <x v="79"/>
    <x v="13"/>
  </r>
  <r>
    <s v="206"/>
    <n v="258"/>
    <s v="PROJET DE REHABILITATION DE ROUTES POUR DESENCLAVEMENT"/>
    <s v="DRTP VAKINANKARATRA / DIRECTION GENERALE DES TRAVAUX PUBLICS (DGTP) / DIRECTION DES INFRASTRUCTURES (DINFRA)"/>
    <s v="Travaux d’entretien de routes à Antanifotsy"/>
    <x v="1"/>
    <x v="1"/>
    <s v="ETAT MALAGASY"/>
    <n v="500000000"/>
    <s v="RAKOTOVAO Andriatiana Marcellin_x000a_Chef de Service Route DINFRA_x000a_rktv.marcellin@gmail.com_x000a_0340556196"/>
    <s v="Km"/>
    <n v="12"/>
    <s v="Km  de route entretenue"/>
    <s v="9.1.1"/>
    <s v="Pourcentage des Routes nationales structurantes en bon état"/>
    <s v="(19°40'01,1''S;47°19'19,4''E)"/>
    <s v="(19°44'09,6''S;47°17'08,3''E)"/>
    <s v="Carrefour vers district Antanifotsy"/>
    <s v="CR Ambatolahy"/>
    <s v="Vakinankaratra"/>
    <s v="ANTANIFOTSY"/>
    <s v="CR ANTANIFOTSY _x000a_CR AMBATOLAHY"/>
    <s v="Paysans"/>
    <m/>
    <m/>
    <m/>
    <m/>
    <m/>
    <s v="022-TR/MATP/PRMP/TP-RPI.20"/>
    <x v="179"/>
    <n v="405750935.88"/>
    <m/>
    <m/>
    <m/>
    <d v="2021-01-11T00:00:00"/>
    <n v="90"/>
    <s v="SEMLS"/>
    <n v="1"/>
    <x v="10"/>
    <n v="1"/>
    <n v="1"/>
    <n v="1"/>
    <n v="0"/>
    <x v="10"/>
    <s v="Période de garantie_x000a_Réception provisoire le 17 juin 2021"/>
    <x v="63"/>
    <x v="1"/>
  </r>
  <r>
    <s v="206"/>
    <n v="369"/>
    <s v="CONSTRUCTION ET REHABILITATION DES ROUTES NATIONALES"/>
    <s v="DRTP VAKINANKARATRA / DIRECTION GENERALE DES TRAVAUX PUBLICS (DGTP) / DIRECTION DES INFRASTRUCTURES (DINFRA)"/>
    <s v="Travaux de traitement des points noirs de la route entre Ambatolampy et Tsinjoarivo repartis en Trois lots "/>
    <x v="1"/>
    <x v="1"/>
    <s v="ETAT MALAGASY"/>
    <n v="500000000"/>
    <s v="RAHARIVELO Arielle_x000a_Ingénieur des TP DINFRA_x000a_arielledin@gmail.com_x000a_0340556117"/>
    <s v="Km"/>
    <n v="10"/>
    <s v="Km  de route entretenue"/>
    <s v="9.1.1"/>
    <s v="Pourcentage des Routes nationales structurantes en bon état"/>
    <s v="(19°22'50,9''S;47°26'26,7''E)"/>
    <s v="(19°38'04,5''S;47°41'08,7''E)"/>
    <s v="Bureau ex Sub TP Ambatolampy"/>
    <s v="CR Tsinjoarivo"/>
    <s v="Vakinankaratra"/>
    <s v="AMBATOLAMPY"/>
    <s v="AMBATOLAMPY_x000a_AMBATONDRAKALAVAO_x000a_ANTSAMPANDRANO_x000a_TSINJOARIVO"/>
    <s v="Paysans"/>
    <m/>
    <m/>
    <m/>
    <m/>
    <m/>
    <s v="105/106/107-TR/MATP/PRMP/TP-RPI.20"/>
    <x v="180"/>
    <n v="440093255"/>
    <m/>
    <m/>
    <m/>
    <d v="2020-12-11T00:00:00"/>
    <n v="45"/>
    <s v="Lot01/02:_x000a_ADDEAU_x000a_Lot03:_x000a_PIERROT"/>
    <s v="Plafond pénalité dépassé"/>
    <x v="58"/>
    <n v="0"/>
    <n v="0.85670000000000002"/>
    <n v="0.85670000000000002"/>
    <n v="0"/>
    <x v="57"/>
    <s v="RP lot01 le 18/06/2021_x000a_Situation inchangée pour lots02/03_x000a_ Avancement : Lot01: 100% / Lot02: 95% / Lot 03: 62% (Avec resèrves)"/>
    <x v="107"/>
    <x v="1"/>
  </r>
  <r>
    <s v="206"/>
    <n v="258"/>
    <s v="PROJET DE REHABILITATION DE ROUTES POUR DESENCLAVEMENT"/>
    <s v="DRTP VAKINANKARATRA / DIRECTION GENERALE DES TRAVAUX PUBLICS (DGTP) / DIRECTION DES INFRASTRUCTURES (DINFRA)"/>
    <s v="Travaux d'entretien périodique de la route reliant Antanambao - Ambatovinaky dans la Commune rurale d'Antanambao (route des pommes)"/>
    <x v="1"/>
    <x v="1"/>
    <s v="ETAT MALAGASY"/>
    <n v="640000000"/>
    <s v="RAKOTOVAO Andriatiana Marcellin_x000a_Chef de Service Route DINFRA_x000a_rktv.marcellin@gmail.com_x000a_0340556196"/>
    <s v="Km"/>
    <n v="14"/>
    <s v="Km  de route entretenue"/>
    <s v="9.1.1"/>
    <s v="Pourcentage des Routes nationales structurantes en bon état"/>
    <s v="(19°47'08,1''S;47°16'53,0''E)"/>
    <s v="(19°57'16,7''S;47°34'19,8''E)"/>
    <s v="CR Antanambao"/>
    <s v="Fkt Ambatovinaky"/>
    <s v="Vakinankaratra"/>
    <s v="ANTSIRABE II"/>
    <s v="CR ANTANAMBAO"/>
    <s v="Paysans"/>
    <m/>
    <m/>
    <m/>
    <m/>
    <m/>
    <s v="006-TR/MATP/PRMP/TP-RPI.20"/>
    <x v="181"/>
    <n v="556402072"/>
    <m/>
    <m/>
    <m/>
    <d v="2020-12-11T00:00:00"/>
    <n v="120"/>
    <s v="ASC"/>
    <n v="1"/>
    <x v="10"/>
    <n v="1"/>
    <n v="1"/>
    <n v="1"/>
    <n v="0"/>
    <x v="10"/>
    <s v="Période de garantie"/>
    <x v="108"/>
    <x v="1"/>
  </r>
  <r>
    <s v="206"/>
    <n v="369"/>
    <s v="CONSTRUCTION ET REHABILITATION DES ROUTES NATIONALES"/>
    <s v="DRTP VAKINANKARATRA / DIRECTION GENERALE DES TRAVAUX PUBLICS (DGTP) / DIRECTION DES INFRASTRUCTURES (DINFRA)"/>
    <s v="Travaux d’entretien de la route entre PK 12 et PK 141 sur la RN 7"/>
    <x v="1"/>
    <x v="1"/>
    <s v="ETAT MALAGASY"/>
    <n v="2000000000"/>
    <s v="BOTOMANOVATSARA Fils_x000a_Ingénieur des TP DINFRA_x000a_kokondro@gmx.fr_x000a_0340556184"/>
    <s v="Km"/>
    <n v="20"/>
    <s v="Km  de route entretenue"/>
    <s v="9.1.1"/>
    <s v="Pourcentage des Routes nationales structurantes en bon état"/>
    <m/>
    <m/>
    <s v="109+000/RNP7"/>
    <s v="127+000/RNP7"/>
    <s v="Vakinankaratra"/>
    <s v="ANTSIRABE II"/>
    <s v="CR ANTANIFOTSY _x000a_CR AMBOHIBARY SAMBAINA"/>
    <s v="Usagers RNP 7"/>
    <m/>
    <m/>
    <m/>
    <m/>
    <m/>
    <s v="023-TR/MATP/PRMP/TP-RPI.20"/>
    <x v="182"/>
    <n v="1995728846.4000001"/>
    <m/>
    <m/>
    <m/>
    <d v="2020-12-14T00:00:00"/>
    <n v="150"/>
    <s v="LA PRECISION"/>
    <n v="1"/>
    <x v="10"/>
    <n v="1"/>
    <n v="1"/>
    <n v="1"/>
    <n v="0"/>
    <x v="10"/>
    <s v="Période de garantie"/>
    <x v="109"/>
    <x v="1"/>
  </r>
  <r>
    <s v="206"/>
    <n v="369"/>
    <s v="CONSTRUCTION ET REHABILITATION DES ROUTES NATIONALES"/>
    <s v="DRTP VAKINANKARATRA / DIRECTION GENERALE DES TRAVAUX PUBLICS (DGTP) / DIRECTION DES INFRASTRUCTURES (DINFRA)"/>
    <s v="Travaux d’entretien Améliorant et Spécialisé de la RNP 7 entre les PK 66 et 165 (Borne n°66/Antsirabe)_x000a_"/>
    <x v="1"/>
    <x v="1"/>
    <s v="ETAT MALAGASY"/>
    <n v="4000000000"/>
    <s v="AGENCE ROUTIERE"/>
    <s v="Km"/>
    <n v="18"/>
    <s v="Km  de route entretenue"/>
    <s v="9.1.1"/>
    <s v="Pourcentage des Routes nationales structurantes en bon état"/>
    <m/>
    <m/>
    <s v="127+000/RNP7"/>
    <s v="145+000/RNP7"/>
    <s v="Vakinankaratra"/>
    <s v="ANTSIRABE II"/>
    <s v="CR AMBOHIBARY SAMBAINA"/>
    <s v="Usagers RNP 7"/>
    <m/>
    <m/>
    <m/>
    <m/>
    <m/>
    <s v="227-AR/FR/PRMP/UGPM.2020 "/>
    <x v="183"/>
    <n v="3034839680"/>
    <m/>
    <m/>
    <m/>
    <d v="2021-02-24T00:00:00"/>
    <n v="45"/>
    <s v="COLAS"/>
    <n v="1"/>
    <x v="10"/>
    <n v="1"/>
    <n v="1"/>
    <n v="1"/>
    <n v="0"/>
    <x v="10"/>
    <s v="Période de garantie"/>
    <x v="110"/>
    <x v="1"/>
  </r>
  <r>
    <s v="206"/>
    <s v="CP 18"/>
    <s v="ENTRETIEN COURANT DES ROUTES NATIONALES"/>
    <s v="DRTP VAKINANKARATRA"/>
    <s v="Travaux d'Entretien de Routine de route sur la RNS 34 du PK 0+000 au PK 165+200 (Lot n°01)"/>
    <x v="1"/>
    <x v="0"/>
    <s v="ETAT MALAGASY"/>
    <n v="116007600"/>
    <s v="RASELISON Mbolatiana Arsène_x000a_SRTP VAK_x000a_arsmaill@gmail.com _x000a_0346941032"/>
    <s v="Km"/>
    <n v="120"/>
    <s v="Km  de route entretenue"/>
    <s v="9.1.1"/>
    <s v="Pourcentage des Routes nationales structurantes en bon état"/>
    <s v="Latitude:426820_x000a_Longitude:703683"/>
    <s v="Latitude:-19,625477_x000a_Longitude:45,842669"/>
    <s v="0+000/RNS34"/>
    <s v="165+200/RNS34"/>
    <s v="Vakinankaratra"/>
    <s v="BETAFO/MANDOTO"/>
    <s v="Toutes les Communes aux alentour de la RNS 34"/>
    <s v="Usagers RNS 34"/>
    <m/>
    <m/>
    <m/>
    <m/>
    <m/>
    <s v="05-ACO/MAHTP/SG/DRAHTP-VAK/PRMP-19"/>
    <x v="184"/>
    <n v="123555900"/>
    <m/>
    <m/>
    <m/>
    <d v="2020-06-29T00:00:00"/>
    <n v="90"/>
    <s v="SAHAZA"/>
    <n v="1"/>
    <x v="10"/>
    <n v="1"/>
    <n v="1"/>
    <n v="1"/>
    <n v="0"/>
    <x v="10"/>
    <s v="Période de garantie_x000a_Date réception provisoire: 09/10/2020"/>
    <x v="111"/>
    <x v="1"/>
  </r>
  <r>
    <s v="206"/>
    <s v="CP 18"/>
    <s v="ENTRETIEN COURANT DES ROUTES NATIONALES"/>
    <s v="DRTP VAKINANKARATRA"/>
    <s v="Travaux d'Entretien Améliorant et Spécialisé à Commande sur la RNS 34 du PK 0+000 au PK 165+200 (Lot n° 02)"/>
    <x v="1"/>
    <x v="0"/>
    <s v="ETAT MALAGASY"/>
    <n v="351651500"/>
    <s v="RASELISON Mbolatiana Arsène_x000a_SRTP VAK_x000a_arsmaill@gmail.com _x000a_0346941032"/>
    <s v="Km"/>
    <n v="50"/>
    <s v="Km  de route entretenue"/>
    <s v="9.1.1"/>
    <s v="Pourcentage des Routes nationales structurantes en bon état"/>
    <s v="Latitude:426820_x000a_Longitude:703683"/>
    <s v="Latitude:-19,625477_x000a_Longitude:45,842669"/>
    <s v="0+000/RNS34"/>
    <s v="165+200/RNS34"/>
    <s v="Vakinankaratra"/>
    <s v="BETAFO"/>
    <s v="Toutes les Communes aux alentour de la RNS 34"/>
    <s v="Usagers RNS 34"/>
    <m/>
    <m/>
    <m/>
    <m/>
    <m/>
    <s v="06-ACO/MAHTP/SG/DRAHTP-VAK/PRMP-19"/>
    <x v="185"/>
    <n v="346213937.39999998"/>
    <m/>
    <m/>
    <m/>
    <d v="2020-08-29T00:00:00"/>
    <n v="90"/>
    <s v="RBA"/>
    <n v="1"/>
    <x v="10"/>
    <n v="1"/>
    <n v="1"/>
    <n v="1"/>
    <n v="0"/>
    <x v="10"/>
    <s v="Période de garantie_x000a_Date réception provisoire: 23/12/2020"/>
    <x v="105"/>
    <x v="1"/>
  </r>
  <r>
    <s v="206"/>
    <s v="CP 18"/>
    <s v="ENTRETIEN COURANT DES ROUTES NATIONALES"/>
    <s v="DRTP VAKINANKARATRA"/>
    <s v="Travaux de réhabilitation de l’ouvrage de traversée au PK 11+100 et traitement de la chaussée entre le PK 33+000  et PK 43+000  de la RNS 34"/>
    <x v="1"/>
    <x v="0"/>
    <s v="ETAT MALAGASY"/>
    <n v="385000000"/>
    <s v="RASELISON Mbolatiana Arsène_x000a_SRTP VAK_x000a_arsmaill@gmail.com _x000a_0346941032"/>
    <s v="Km"/>
    <n v="3"/>
    <s v="Km  de route entretenue"/>
    <s v="9.1.1"/>
    <s v="Pourcentage des Routes nationales structurantes en bon état"/>
    <s v="11+100_x000a_(19°51'51,3''S;46°56'15,7''E)"/>
    <s v="33+000_x000a_(19°48'10,0''S;46°46'04,8''E)"/>
    <s v="11+100/RNS34_x000a_33+000/RNS34"/>
    <s v="43+000/RNS34"/>
    <s v="Vakinankaratra"/>
    <s v="BETAFO"/>
    <s v="CR SOAVINA"/>
    <s v="Usagers RNS 34"/>
    <m/>
    <m/>
    <m/>
    <m/>
    <m/>
    <s v="03-FR2020/DRATP,VAK/PRMP"/>
    <x v="186"/>
    <n v="385709000"/>
    <m/>
    <m/>
    <m/>
    <d v="2020-10-23T00:00:00"/>
    <n v="60"/>
    <s v="SOMEEIM"/>
    <n v="1"/>
    <x v="10"/>
    <n v="1"/>
    <n v="1"/>
    <n v="1"/>
    <n v="0"/>
    <x v="10"/>
    <s v="Période de garantie_x000a_Date réception provisoire: 23/12/2020"/>
    <x v="70"/>
    <x v="1"/>
  </r>
  <r>
    <n v="206"/>
    <s v="CP 19"/>
    <s v="ENTRETIEN COURANT DES ROUTES NATIONALES"/>
    <s v="DRTP VAKINANKARATRA"/>
    <s v="Travaux d’Entretien Courant des Routes Nationales dans la circonscription de la _x000a_DRATP de Vakinankaratra repartis en huit (08) lots_x000a_Lot 06 : Travaux d'entretien améliorant au PK 12+100 de la RNS 34 (Ampahatrimaha)_x000a_"/>
    <x v="1"/>
    <x v="0"/>
    <s v="ETAT MALAGASY"/>
    <n v="200000000"/>
    <s v="RASELISON Mbolatiana Arsène_x000a_SRTP VAK_x000a_arsmaill@gmail.com _x000a_0346941032"/>
    <s v="ML d'ouvrage"/>
    <m/>
    <s v="1 ouvrage réhabilité"/>
    <s v="9.1.1"/>
    <s v="Nbr Ouvrages d'art et de franchissement entretenus "/>
    <s v="PK 12+100 (19°51'48.0&quot;S ; 46°55'50.1&quot;E)"/>
    <m/>
    <s v="12+100"/>
    <m/>
    <s v="Vakinankaratra"/>
    <s v="BETAFO"/>
    <s v="CR Mandritsara"/>
    <s v="Usagers RNS 34"/>
    <n v="50"/>
    <m/>
    <m/>
    <m/>
    <m/>
    <s v="L06-01-FR21/PRMP-VAK"/>
    <x v="187"/>
    <n v="198845000"/>
    <m/>
    <m/>
    <m/>
    <d v="2021-09-29T00:00:00"/>
    <n v="90"/>
    <s v="TSARAHASINA"/>
    <n v="0.94444444444444442"/>
    <x v="49"/>
    <n v="0"/>
    <n v="0.5"/>
    <n v="0.5"/>
    <n v="0"/>
    <x v="49"/>
    <s v="Sur instruction de notre Supérieur Hiérarchique_x000a_Arrêt des travaux: 28/10/2021_x000a_Reprise des travaux: 04/10/2021_x000a__x000a_Attente prise béton"/>
    <x v="8"/>
    <x v="2"/>
  </r>
  <r>
    <s v="206"/>
    <s v="CP 18"/>
    <m/>
    <s v="DRTP Androy"/>
    <s v="Travaux d'Entretien Courant de la Route Nationale RNS.10 entre les _x000a_PK 264+000 (Tranoroa) et PK 434+000 (Ambovombe)_x000a_"/>
    <x v="3"/>
    <x v="0"/>
    <s v="ETAT MALAGASY"/>
    <n v="80418000"/>
    <s v="JHULVER Philah Herinony Directeur Régional des Travaux Publics Androy                      Tél : 034 52 077 81 / 034 18 480 26                                     E-mail : jhulverphilah@gmail.com"/>
    <s v="ML d'ouvrage"/>
    <n v="50"/>
    <s v="- Unité d'ouvrages construits"/>
    <s v="9.1"/>
    <s v="Ouvrages d'art et de franchissement entretenus, construit"/>
    <s v="Tranoroa : Latitude : 24° 42' 34.5026'' S /Longitude : 45° 03' 48.0672'' E"/>
    <s v="Beloha : Latitude : 25° 10' 25.1438'' S / Longitude : 45° 03' 40.9464'' E"/>
    <s v="RNS10 : PK 270+600       "/>
    <s v="RNS10 :               PK 270+600"/>
    <s v="Androy"/>
    <s v="Beloha"/>
    <s v="Tranoroa"/>
    <s v="Population servie par la RNS.10, entre Tranoroa et Ambovombe"/>
    <n v="5"/>
    <m/>
    <m/>
    <m/>
    <m/>
    <s v="CONVENTION N° 01-DRATP/AD/CP.18/FR/2019"/>
    <x v="188"/>
    <n v="79631022"/>
    <d v="2019-08-28T00:00:00"/>
    <m/>
    <n v="79629889.680000007"/>
    <d v="2020-11-23T00:00:00"/>
    <n v="90"/>
    <s v="Entreprise MIARENA"/>
    <n v="-3.3888888888888888"/>
    <x v="10"/>
    <n v="1"/>
    <n v="1"/>
    <n v="1"/>
    <n v="0"/>
    <x v="10"/>
    <s v="- Marché visé par le FR en date du 09/04/2020                                                         - Marché notifié au Titulaire en date du 10/07/2020                                                           - Implantation des Travaux en date du 20/11/2020                                                         - OS Notification et OS Invitation pour réunion préparatoire envoyés au Titulaire                                                               - Travaux terminés, Réception Provisoire le 21/12/2020                              "/>
    <x v="105"/>
    <x v="2"/>
  </r>
  <r>
    <s v="206"/>
    <s v="CP 18"/>
    <m/>
    <s v="DRTP Androy"/>
    <s v="Travaux d'Entretien Courant de la Route Nationale RNS.10 entre les _x000a_PK 264+000 (Tranoroa) et PK 434+000 (Ambovombe)_x000a_"/>
    <x v="1"/>
    <x v="0"/>
    <s v="ETAT MALAGASY"/>
    <n v="92047200"/>
    <s v="JHULVER Philah Herinony Directeur Régional des Travaux Publics Androy                      Tél : 034 52 077 81 / 034 18 480 26                                     E-mail : jhulverphilah@gmail.com"/>
    <s v="ML d'ouvrage"/>
    <n v="60"/>
    <s v="- Unité d'ouvrages construits_x000a_- Unités d'ouvrages Entretenus"/>
    <s v="9.1"/>
    <s v="Ouvrages d'art et de franchissement entretenus"/>
    <s v="Tranoroa : Latitude : 24° 42' 34.5026'' S /Longitude : 45° 03' 48.0672'' E"/>
    <s v="Beloha : Latitude : 25° 10' 25.1438'' S / Longitude : 45° 03' 40.9464'' E"/>
    <s v="RNS10 : PK 298+000"/>
    <s v="RNS10 : PK 298+000"/>
    <s v="Androy"/>
    <s v="Beloha"/>
    <s v="Beloha"/>
    <s v="Population servie par la RNS.10, entre Tranoroa et Ambovombe"/>
    <n v="5"/>
    <m/>
    <m/>
    <m/>
    <m/>
    <s v="CONVENTION N° 02-DRATP/AD/CP.18/FR/2019"/>
    <x v="189"/>
    <n v="91909981.079999998"/>
    <d v="2019-08-28T00:00:00"/>
    <m/>
    <n v="91904263.560000002"/>
    <d v="2020-07-28T00:00:00"/>
    <n v="90"/>
    <s v="Entreprise AINA CONSTRUCTION"/>
    <n v="-4.7"/>
    <x v="10"/>
    <n v="0.9999377921752044"/>
    <n v="1"/>
    <n v="1"/>
    <n v="0"/>
    <x v="10"/>
    <s v="- Marché visé par le FR en date du 09/04/2020                                                             - Marché notifié au Titulaire en date du 10/07/2020                                                            - Implantation des Travaux en date du 17/07/2020                                                                - OSCOM en date du 28/07/2020                                                          - Réception Technique en date du 18/08/2020                                                              - Travaux terminés, Réception Provisoire en date du 28/08/2020                                       - Réception Définitive le 18/10/2021                 "/>
    <x v="83"/>
    <x v="2"/>
  </r>
  <r>
    <s v="206"/>
    <s v="CP 18"/>
    <m/>
    <s v="DRTP Androy"/>
    <s v="Travaux d'Entretien Courant de la Route Nationale RNS.10 entre les _x000a_PK 264+000 (Tranoroa) et PK 434+000 (Ambovombe)_x000a_"/>
    <x v="1"/>
    <x v="0"/>
    <s v="ETAT MALAGASY"/>
    <n v="195531600"/>
    <s v="JHULVER Philah Herinony Directeur Régional des Travaux Publics Androy                      Tél : 034 52 077 81 / 034 18 480 26                                     E-mail : jhulverphilah@gmail.com"/>
    <s v="Km"/>
    <n v="1.948"/>
    <s v="- Km des routes entretenues  "/>
    <s v="9.1"/>
    <s v="Km des routes entretenues              "/>
    <s v="Tranoroa : Latitude : 24° 42' 34.5026'' S /Longitude : 45° 03' 48.0672'' E"/>
    <s v="Tsihombe : Latitude : 25° 19' 06.9746'' S / Longitude : 45° 29' 02.1840'' E"/>
    <s v="RNS10 : PK 264+000 (Tranoroa)       "/>
    <s v="RNS10 : PK 374+000 (Tsihombe) "/>
    <s v="Androy"/>
    <s v="Beloha"/>
    <s v="Tranoroa, Beloha"/>
    <s v="Population servie par la RNS.10, entre Tranoroa et Ambovombe"/>
    <n v="10"/>
    <m/>
    <m/>
    <m/>
    <m/>
    <s v="CONVENTION N° 03-DRATP/AD/CP.18/FR/2019"/>
    <x v="190"/>
    <n v="194294472"/>
    <d v="2019-08-28T00:00:00"/>
    <m/>
    <n v="194294472"/>
    <d v="2020-07-28T00:00:00"/>
    <n v="90"/>
    <s v="Entreprise AINA CONSTRUCTION"/>
    <n v="-4.7"/>
    <x v="10"/>
    <n v="1"/>
    <n v="1"/>
    <n v="1"/>
    <n v="0"/>
    <x v="10"/>
    <s v="- Marché visé par le FR en date du 09/04/2020                                                           - Marché notifié au Titulaire en date du 10/07/2020                                                              - Implantation des Travaux en date du 17/07/2020                                                            - OSCOM en date du 28/07/2020                                              - Réception Technique en date du 18/08/2020                                                           - Travaux terminés, Réception Provisoire en date du 28/08/2020                                      - Réception Définitive le 18/10/2021       "/>
    <x v="112"/>
    <x v="1"/>
  </r>
  <r>
    <s v="206"/>
    <s v="CP 18"/>
    <m/>
    <s v="DRTP Androy"/>
    <s v="Travaux d'Entretien Courant de la Route Nationale RNS.10 entre les _x000a_PK 264+000 (Tranoroa) et PK 434+000 (Ambovombe)_x000a_"/>
    <x v="1"/>
    <x v="0"/>
    <s v="ETAT MALAGASY"/>
    <n v="200612400"/>
    <s v="JHULVER Philah Herinony Directeur Régional des Travaux Publics Androy                      Tél : 034 52 077 81 / 034 18 480 26                                     E-mail : jhulverphilah@gmail.com"/>
    <s v="Km"/>
    <n v="2.556"/>
    <s v="- Km des routes entretenues  "/>
    <s v="9.1"/>
    <s v="Km des routes entretenues              "/>
    <s v="Tsihombe : Latitude : 25° 19' 06.9746'' S / Longitude : 45° 29' 02.1840'' E"/>
    <s v="Ambovombe : Latitude : 25° 10' 40.6346'' S / Longitude : 46° 04' 35.8644'' E"/>
    <s v="RNS10 : PK 374+000 (Tsihombe) "/>
    <s v="RNS10 : PK 434+000 (Ambovombe) "/>
    <s v="Androy"/>
    <s v="Tsihombe"/>
    <s v="Tsihombe"/>
    <s v="Population servie par la RNS.10, entre Tranoroa et Ambovombe"/>
    <n v="10"/>
    <m/>
    <m/>
    <m/>
    <m/>
    <s v="CONVENTION N° 04-DRATP/AD/CP.18/FR/2019"/>
    <x v="191"/>
    <n v="199552200"/>
    <d v="2019-08-28T00:00:00"/>
    <m/>
    <n v="199552200"/>
    <d v="2020-09-14T00:00:00"/>
    <n v="90"/>
    <s v="Entreprise YANN"/>
    <n v="-4.166666666666667"/>
    <x v="10"/>
    <n v="1"/>
    <n v="1"/>
    <n v="1"/>
    <n v="0"/>
    <x v="10"/>
    <s v="- Marché visé par le FR en date du 09/04/2020                                                            - Marché notifié au Titulaire en date du 10/07/2020                                                             - Implantation des Travaux en date du 31/08/2020                                                         - Travaux terminés, Réception Provisoire en date du 23/11/2020                                          - OS reprise des Travaux sous garantie envoyé le 09/08/2021               "/>
    <x v="113"/>
    <x v="1"/>
  </r>
  <r>
    <s v="206"/>
    <s v="450"/>
    <s v="TRAVAUX D’URGENCE DES INFRASTRUCTURES ROUTIERES"/>
    <s v="DRTP Androy"/>
    <s v="Entretien Courant des routes"/>
    <x v="2"/>
    <x v="1"/>
    <s v="ETAT MALAGASY"/>
    <n v="8000000"/>
    <s v="JHULVER Philah Herinony Directeur Régional des Travaux Publics Androy                      Tél : 034 52 077 81 / 034 18 480 26                                     E-mail : jhulverphilah@gmail.com"/>
    <s v="Km"/>
    <n v="10"/>
    <s v="- Km des routes entretenues "/>
    <s v="9.1"/>
    <s v="Km des routes entretenues              "/>
    <m/>
    <m/>
    <s v="RNS13 : PK 386+000"/>
    <s v="RNS13 : PK 396+000"/>
    <s v="Androy"/>
    <s v="Ambovombe"/>
    <s v="Betsimeda"/>
    <s v="Population servie par la RNS.13, entre Ambovombe et Amboasary"/>
    <n v="5"/>
    <m/>
    <m/>
    <m/>
    <m/>
    <m/>
    <x v="192"/>
    <n v="8000000"/>
    <m/>
    <m/>
    <m/>
    <s v="24/12/2020 - 28/12/2020 - 16/02/2021 - 25/03/2021"/>
    <m/>
    <s v="Travaux en régie DRATP Androy"/>
    <e v="#VALUE!"/>
    <x v="10"/>
    <n v="1"/>
    <n v="1"/>
    <n v="1"/>
    <n v="0"/>
    <x v="10"/>
    <s v="Travaux terminés"/>
    <x v="102"/>
    <x v="1"/>
  </r>
  <r>
    <s v="207"/>
    <s v="311"/>
    <s v="ROCADE ANTANANARIVO"/>
    <s v="DIRECTION DU DEVELOPPEMENT DES VILLES ET DE L'HABITAT"/>
    <s v="Mise en œuvre d’un plan de communication institutionnel sur le projet Rocade"/>
    <x v="5"/>
    <x v="3"/>
    <s v="AFD / ETAT MALAGASY"/>
    <n v="208605854"/>
    <s v="Andrianjafimahefarinjo Soarilala Lynà_x000a_l.andrianjafimahefarinjo@agenceroutiere.mg_x000a_034-30-384-24"/>
    <m/>
    <m/>
    <n v="0"/>
    <s v="9.1"/>
    <s v="livrables "/>
    <s v="Amoronakona : 772082,191 7905758,411"/>
    <s v="Marais Massay : 767854,322 7910372,567"/>
    <s v="0+000 _x000a_à Amoronakona"/>
    <s v="7,3 au RP 4 Marais Massay ;_x000a_0,9 à Ankadindramamy"/>
    <s v="Analamanga"/>
    <s v="ANTANANARIVO RENIVOHITRA_x000a_ANTANANARIVO AVARADRANO"/>
    <s v="ANTANANARIVO RENIVOHITRA_x000a_AMBOHIMANGAKELY"/>
    <m/>
    <m/>
    <s v="N/A"/>
    <s v="N/A"/>
    <s v="N/A"/>
    <s v="N/A"/>
    <s v="168-ARM/AFD/2019"/>
    <x v="193"/>
    <n v="208605854"/>
    <m/>
    <m/>
    <n v="173838212"/>
    <d v="2020-10-13T00:00:00"/>
    <n v="120"/>
    <s v="NOVO-COMM"/>
    <n v="0"/>
    <x v="10"/>
    <n v="1"/>
    <n v="1"/>
    <n v="1"/>
    <n v="0"/>
    <x v="10"/>
    <s v="prestations terminées"/>
    <x v="8"/>
    <x v="4"/>
  </r>
  <r>
    <s v="206"/>
    <s v="396"/>
    <s v="PROJET DE MODERNISATION DURESEAU ROUTIER RN 6 ET RN 13"/>
    <s v="DIRECTION GENERALE DES TRAVAUX PUBLICS (DGTP)"/>
    <s v="Réhabilitation de la RN 13 entre Ambovombe et Taolagnaro: Travaux"/>
    <x v="0"/>
    <x v="3"/>
    <s v="BEI- Modernisation"/>
    <n v="229498034150"/>
    <s v="RAZAFIARISOA Marie Julie_x000a_rmjulie07@yahoo.fr_x000a_034-30-384-21"/>
    <s v="Km"/>
    <n v="108"/>
    <s v="Nombre de KM réhabilité"/>
    <s v="9.1"/>
    <s v="Longueur  de routes nationales réhabilitées"/>
    <s v="Latitude :_x000a_Début : 25°11'S_x000a__x000a_Longitude:_x000a_Début : 46°05'E"/>
    <s v="Latitude :_x000a_Fin : 25°02'S_x000a__x000a_Longitude:_x000a_Fin : 46°59'E"/>
    <s v="381+000"/>
    <s v="491+000"/>
    <s v="Androy / Anosy"/>
    <s v="AMBOVOMBE ANDROY_x000a_AMBOASARY ATSIMO_x000a_TAOLAGNARO"/>
    <s v="RANOPISO_x000a_MANAMBARO_x000a_SAMPONA_x000a_TSIVORY"/>
    <m/>
    <m/>
    <s v="N/A"/>
    <s v="N/A"/>
    <s v="N/A"/>
    <s v="N/A"/>
    <n v="0"/>
    <x v="194"/>
    <n v="0"/>
    <m/>
    <m/>
    <n v="0"/>
    <m/>
    <n v="0"/>
    <s v="En cours de passation"/>
    <s v="NA"/>
    <x v="8"/>
    <s v="NA"/>
    <n v="0"/>
    <n v="0"/>
    <n v="0"/>
    <x v="8"/>
    <s v="Rapport d'analyse en cours de vérification de la BEI d'après la reunion avec elle le 16/11/2021 _x000a_Etablissement du projet de Marché suite à la réunion  avec la BEI du 16/11/2021_x000a_Date fin de la validité des offres travaux 17/01/2022 après deuxième prorogation"/>
    <x v="8"/>
    <x v="1"/>
  </r>
  <r>
    <s v="206"/>
    <s v="396"/>
    <s v="PROJET DE MODERNISATION DURESEAU ROUTIER RN 6 ET RN 13"/>
    <s v="DIRECTION GENERALE DES TRAVAUX PUBLICS (DGTP)"/>
    <s v="Réhabilitation de la RN 13 entre Ambovombe et Taolagnaro: Gestion de Contrôle et Surveillance"/>
    <x v="4"/>
    <x v="3"/>
    <s v="BEI- Modernisation"/>
    <n v="13557005000"/>
    <s v="RAZAFIARISOA Marie Julie_x000a_rmjulie07@yahoo.fr_x000a_034-30-384-21"/>
    <s v="Nombre de rapports"/>
    <n v="16"/>
    <s v="Nombre de Rapport validé"/>
    <s v="9.1"/>
    <s v="Livrables approuvés"/>
    <s v="Latitude :_x000a_Début : 25°11'S_x000a__x000a_Longitude:_x000a_Début : 46°05'E"/>
    <s v="Latitude :_x000a_Fin : 25°02'S_x000a__x000a_Longitude:_x000a_Fin : 46°59'E"/>
    <s v="381+000"/>
    <s v="491+000"/>
    <s v="Androy / Anosy"/>
    <s v="AMBOVOMBE ANDROY_x000a_AMBOASARY ATSIMO_x000a_TAOLAGNARO"/>
    <s v="RANOPISO_x000a_MANAMBARO_x000a_SAMPONA_x000a_TSIVORY"/>
    <m/>
    <m/>
    <s v="N/A"/>
    <s v="N/A"/>
    <s v="N/A"/>
    <s v="N/A"/>
    <n v="0"/>
    <x v="195"/>
    <n v="0"/>
    <m/>
    <m/>
    <n v="0"/>
    <m/>
    <n v="0"/>
    <s v="En cours de passation"/>
    <s v="NA"/>
    <x v="8"/>
    <s v="NA"/>
    <n v="0"/>
    <n v="0"/>
    <n v="0"/>
    <x v="8"/>
    <s v="ANO  sur le rapport de la proposition technique prévu être obtenu courant de cette semaine du 15/11/2021 suite à la réunion avec la BEI le 16/11/2021_x000a_Date fin de la validité des offres service 21/12/2021 après première prorogation"/>
    <x v="8"/>
    <x v="3"/>
  </r>
  <r>
    <s v="206"/>
    <s v="396"/>
    <s v="PROJET DE MODERNISATION DURESEAU ROUTIER RN 6 ET RN 13"/>
    <s v="DIRECTION GENERALE DES TRAVAUX PUBLICS (DGTP)"/>
    <s v="Mise en œuvre des mesures environnementales dans le cadre du projet de réhabilitation de la RN13 entre Ambovombe et Taolagnaro"/>
    <x v="4"/>
    <x v="3"/>
    <s v="BEI- Modernisation"/>
    <n v="0"/>
    <s v="RAZAFIARISOA Marie Julie_x000a_rmjulie07@yahoo.fr_x000a_034-30-384-21"/>
    <s v="Nombre de rapports"/>
    <n v="2"/>
    <s v="Nombre de Rapport validé"/>
    <s v="9.1"/>
    <s v="Livrables"/>
    <s v="Latitude :_x000a_Début : 25°11'S_x000a__x000a_Longitude:_x000a_Début : 46°05'E"/>
    <s v="Latitude :_x000a_Fin : 25°02'S_x000a__x000a_Longitude:_x000a_Fin : 46°59'E"/>
    <s v="381+000"/>
    <s v="491+000"/>
    <s v="Androy / Anosy"/>
    <s v="AMBOVOMBE ANDROY_x000a_AMBOASARY ATSIMO_x000a_TAOLAGNARO"/>
    <s v="RANOPISO_x000a_MANAMBARO_x000a_SAMPONA_x000a_TSIVORY"/>
    <m/>
    <m/>
    <s v="N/A"/>
    <s v="N/A"/>
    <s v="N/A"/>
    <s v="N/A"/>
    <n v="0"/>
    <x v="196"/>
    <n v="0"/>
    <m/>
    <m/>
    <n v="0"/>
    <m/>
    <n v="0"/>
    <n v="0"/>
    <n v="0"/>
    <x v="8"/>
    <n v="0"/>
    <n v="0"/>
    <n v="0"/>
    <n v="0"/>
    <x v="8"/>
    <s v="Mise en œuvre des mesures environnementales inclue dans le marché des travaux:_x000a_rapport d'analyse des offres en attente de ANO de la BEI, rapport envoyé à la BEI en date du 22/07/2021_x000a_rapport renvoyé par le CNM en date du 18/08/2021"/>
    <x v="8"/>
    <x v="3"/>
  </r>
  <r>
    <s v="206"/>
    <s v="396"/>
    <s v="PROJET DE MODERNISATION DURESEAU ROUTIER RN 6 ET RN 13"/>
    <s v="DIRECTION GENERALE DES TRAVAUX PUBLICS (DGTP)"/>
    <s v="Libération de l'Emprise sur la RN13 entre Ambovombe et Taolagnaro"/>
    <x v="4"/>
    <x v="1"/>
    <s v="ETAT MALAGASY"/>
    <n v="500000000"/>
    <s v="RAZAFIARISOA Marie Julie_x000a_rmjulie07@yahoo.fr_x000a_034-30-384-21"/>
    <s v="Nombre de rapports"/>
    <n v="3"/>
    <s v="Nombre de Rapport validé"/>
    <s v="9.1"/>
    <s v="Livrables"/>
    <s v="Latitude :_x000a_Début : 25°11'S_x000a__x000a_Longitude:_x000a_Début : 46°05'E"/>
    <s v="Latitude :_x000a_Fin : 25°02'S_x000a__x000a_Longitude:_x000a_Fin : 46°59'E"/>
    <s v="381+000"/>
    <s v="491+000"/>
    <s v="Androy / Anosy"/>
    <s v="AMBOVOMBE ANDROY_x000a_AMBOASARY ATSIMO_x000a_TAOLAGNARO"/>
    <s v="RANOPISO_x000a_MANAMBARO_x000a_SAMPONA_x000a_TSIVORY"/>
    <m/>
    <m/>
    <s v="N/A"/>
    <s v="N/A"/>
    <s v="N/A"/>
    <s v="N/A"/>
    <n v="0"/>
    <x v="197"/>
    <n v="0"/>
    <m/>
    <m/>
    <n v="0"/>
    <m/>
    <n v="0"/>
    <s v="En cours de passation"/>
    <n v="0"/>
    <x v="8"/>
    <n v="0"/>
    <n v="0"/>
    <n v="0"/>
    <n v="0"/>
    <x v="8"/>
    <s v="ouverture des offres financières le 18/10/2021_x000a_rapport d'analyse combiné envoyé au président de la CAO pour validation le 18/10/2021_x000a_Attente de validation du président CAO"/>
    <x v="8"/>
    <x v="3"/>
  </r>
  <r>
    <s v="206"/>
    <s v="396"/>
    <s v="PROJET DE MODERNISATION DURESEAU ROUTIER RN 6 ET RN 13"/>
    <s v="DIRECTION GENERALE DES TRAVAUX PUBLICS (DGTP)"/>
    <s v="Indemnisation RN 13 entre Ambovombe et Taolagnaro"/>
    <x v="4"/>
    <x v="1"/>
    <s v="ETAT MALAGASY"/>
    <n v="1500000000"/>
    <s v="RAZAFIARISOA Marie Julie_x000a_rmjulie07@yahoo.fr_x000a_034-30-384-21"/>
    <m/>
    <n v="0"/>
    <n v="0"/>
    <s v="9.1"/>
    <s v="Nombre PAPs payés"/>
    <s v="Latitude :_x000a_Début : 25°11'S_x000a__x000a_Longitude:_x000a_Début : 46°05'E"/>
    <s v="Latitude :_x000a_Fin : 25°02'S_x000a__x000a_Longitude:_x000a_Fin : 46°59'E"/>
    <s v="381+000"/>
    <s v="491+000"/>
    <s v="Androy / Anosy"/>
    <s v="AMBOVOMBE ANDROY_x000a_AMBOASARY ATSIMO_x000a_TAOLAGNARO"/>
    <s v="RANOPISO_x000a_MANAMBARO_x000a_SAMPONA_x000a_TSIVORY"/>
    <m/>
    <m/>
    <s v="N/A"/>
    <s v="N/A"/>
    <s v="N/A"/>
    <s v="N/A"/>
    <n v="0"/>
    <x v="198"/>
    <n v="0"/>
    <m/>
    <m/>
    <n v="0"/>
    <m/>
    <n v="0"/>
    <s v="Etat Malagasy"/>
    <n v="0"/>
    <x v="8"/>
    <n v="0"/>
    <n v="0"/>
    <n v="0"/>
    <n v="0"/>
    <x v="8"/>
    <s v="en cours d'analyse à la DDP_x000a_ouverture des offres financières le 18/10/2021_x000a_rapport d'analyse combiné envoyé au président de la CAO pour validation le 18/10/2021_x000a_Attente de validation du président CAO"/>
    <x v="8"/>
    <x v="4"/>
  </r>
  <r>
    <s v="206"/>
    <s v="396"/>
    <s v="PROJET DE MODERNISATION DURESEAU ROUTIER RN 6 ET RN 13"/>
    <s v="DIRECTION GENERALE DES TRAVAUX PUBLICS (DGTP)"/>
    <s v="Travaux d'urgence sur la RN6 aux PK 499+200 et PK 581+800 "/>
    <x v="2"/>
    <x v="3"/>
    <s v="BEI- Modernisation"/>
    <n v="14615000000"/>
    <s v="RALAIMAROLAHY Rija_x000a_r.ralaimarolahy@agenceroutiere.mg_x000a_034-30-384-24   "/>
    <s v="ML d'ouvrage"/>
    <m/>
    <s v="Nombre de ponts reconstruits"/>
    <s v="9.1"/>
    <s v="longueur  de routes aménagé"/>
    <m/>
    <m/>
    <s v="OA 1 : 499+200_x000a__x000a_OA 2 : 581 + 800"/>
    <s v="OA 1 : 499+220_x000a__x000a_OA 2 : 581 + 840"/>
    <s v="DIANA"/>
    <s v="AMBANJA_x000a_AMBILOBE"/>
    <s v="AMBANJA_x000a_MARIVORAHONA"/>
    <m/>
    <m/>
    <s v="N/A"/>
    <s v="N/A"/>
    <s v="N/A"/>
    <s v="N/A"/>
    <s v="148-ARM/BEI/2018"/>
    <x v="199"/>
    <n v="14614030766"/>
    <m/>
    <m/>
    <n v="8625354710.6071987"/>
    <d v="2019-04-05T00:00:00"/>
    <n v="12"/>
    <s v="COLAS"/>
    <n v="1.41"/>
    <x v="10"/>
    <n v="0.51177881492892285"/>
    <n v="1"/>
    <n v="1"/>
    <n v="0"/>
    <x v="10"/>
    <m/>
    <x v="8"/>
    <x v="2"/>
  </r>
  <r>
    <s v="206"/>
    <s v="396"/>
    <s v="PROJET DE MODERNISATION DURESEAU ROUTIER RN 6 ET RN 13"/>
    <s v="DIRECTION GENERALE DES TRAVAUX PUBLICS (DGTP)"/>
    <s v="Travaux d'urgence pour la réparation de la digue de la rivière de la Mananjeba au niveau du PK 581 de  la RN6"/>
    <x v="2"/>
    <x v="3"/>
    <s v="BEI- Modernisation"/>
    <n v="3470000000"/>
    <s v="RALAIMAROLAHY Rija_x000a_r.ralaimarolahy@agenceroutiere.mg_x000a_034-30-384-24   "/>
    <s v="Km"/>
    <m/>
    <s v="Nombre de digue réhabilitée"/>
    <s v="9.1"/>
    <s v="longueur  de route aménagé"/>
    <m/>
    <m/>
    <s v="PK 581 de la RN6"/>
    <n v="0"/>
    <s v="DIANA"/>
    <s v="_x000a_AMBILOBE"/>
    <s v="_x000a_MARIVORAHONA"/>
    <m/>
    <m/>
    <s v="N/A"/>
    <s v="N/A"/>
    <s v="N/A"/>
    <s v="N/A"/>
    <s v="179-ARM/BEI/2019"/>
    <x v="200"/>
    <n v="3469419344.6199999"/>
    <m/>
    <m/>
    <n v="0"/>
    <d v="2019-09-24T00:00:00"/>
    <n v="3"/>
    <s v="CGC"/>
    <n v="3.9560439560439602"/>
    <x v="10"/>
    <n v="0.6197744404652572"/>
    <n v="1"/>
    <n v="1"/>
    <n v="0"/>
    <x v="10"/>
    <m/>
    <x v="8"/>
    <x v="1"/>
  </r>
  <r>
    <s v="206"/>
    <s v="396"/>
    <s v="PROJET DE MODERNISATION DURESEAU ROUTIER RN 6 ET RN 13"/>
    <s v="DIRECTION GENERALE DES TRAVAUX PUBLICS (DGTP)"/>
    <s v="Assistance technique (AT) pour appuyer l’Autorité Routière  sur le projet Modernisation  financés par la Banque Européenne d’Investissement"/>
    <x v="5"/>
    <x v="3"/>
    <s v="BEI- Modernisation"/>
    <s v="NA"/>
    <s v="RAKOTOVAO Rivoary_x000a_r;rakotovao@agenceroutiere.mg_x000a_034-30-384-23"/>
    <s v="Nombre de rapports"/>
    <n v="4"/>
    <s v="Nombre de Rapport validé"/>
    <s v="9.1"/>
    <s v="Livrables approuvés"/>
    <m/>
    <m/>
    <s v="RN6 : 467+000_x000a_RN13 : 381+000"/>
    <s v="RN6 : 700+080_x000a_RN13 : 491+000"/>
    <s v="DIANA / ANOSY / ANDROY"/>
    <s v="AMBANJA_x000a_AMBILOBE_x000a_AMBOVOMBE ANDROY_x000a_AMBOASARY ATSIMO_x000a_TAOLAGNARO_x000a_ANTSIRANANA"/>
    <s v="AMBANJA_x000a_MARIVORAHONA_x000a_RANOPISO_x000a_MANAMBARO_x000a_SAMPONA_x000a_TSIVORY_x000a_AMBILOBE_x000a_ANTSIRANANA "/>
    <m/>
    <m/>
    <s v="N/A"/>
    <s v="N/A"/>
    <s v="N/A"/>
    <s v="N/A"/>
    <s v="TA2017161 MG IF3"/>
    <x v="201"/>
    <s v="NA"/>
    <m/>
    <m/>
    <n v="0"/>
    <d v="2018-10-24T00:00:00"/>
    <n v="39"/>
    <s v="TYPSA Edificio VIAPOL"/>
    <n v="0.61538461538461497"/>
    <x v="18"/>
    <s v="NA"/>
    <n v="0.3"/>
    <n v="0.3"/>
    <n v="0"/>
    <x v="18"/>
    <m/>
    <x v="114"/>
    <x v="3"/>
  </r>
  <r>
    <s v="206"/>
    <s v="396"/>
    <s v="PROJET DE MODERNISATION DURESEAU ROUTIER RN 6 ET RN 13"/>
    <s v="DIRECTION GENERALE DES TRAVAUX PUBLICS (DGTP)"/>
    <s v="Réhabilitation de la RN 6 entre Ambanja et Antsiranana: Travaux / Mise en œuvre des mesures environnementales dans le cadre du projet de réhabilitation de la RN6 entre Ambanja et Antsiranana- Lot1"/>
    <x v="0"/>
    <x v="3"/>
    <s v="BEI- Modernisation"/>
    <n v="521174480750"/>
    <s v="RALAIMAROLAHY Rija_x000a_r.ralaimarolahy@agenceroutiere.mg_x000a_034-30-384-24   "/>
    <s v="Km"/>
    <n v="101.72000000000003"/>
    <s v="Nombre de KM réhabilité"/>
    <s v="9.1"/>
    <s v="longueur  de RN réhabilitée"/>
    <s v="Latitude :_x000a_Début : 13,686852°S_x000a_Longitude:_x000a_Début : 48,444454°E"/>
    <s v="Latitude :_x000a_Fin : 12,328321°S_x000a_Longitude:_x000a_Fin : 49,296653°E"/>
    <s v=" 467+000"/>
    <s v=" 700+080"/>
    <s v="DIANA"/>
    <s v="AMBANJA_x000a_AMBILOBE_x000a_ANTSIRANANA "/>
    <s v="AMBANJA_x000a_AMBILOBE_x000a_ANTSIRANANA "/>
    <m/>
    <m/>
    <s v="N/A"/>
    <s v="N/A"/>
    <s v="N/A"/>
    <s v="N/A"/>
    <s v="250-AR/BEI/PRMP/_x000a_UGPM.2021"/>
    <x v="202"/>
    <n v="154106079955.84"/>
    <m/>
    <m/>
    <n v="0"/>
    <d v="2021-08-23T00:00:00"/>
    <n v="0"/>
    <s v="COLAS"/>
    <n v="6.54E-2"/>
    <x v="44"/>
    <s v="NA"/>
    <n v="0.05"/>
    <n v="0.05"/>
    <n v="0"/>
    <x v="44"/>
    <s v="Lot 1 : 2,93 mois sur 26 mois, soit 11,28 % du délai, av. physique 4% (on attend la soumission du dossier d’exécution pour les 25 premiers km)_x000a_Lot 2 : 2,93 mois sur 30 mois, soit 9,78 % du délai, av. physique 5% (on attend la soumission du dossier d’exécution pour les 25 premiers km)_x000a_ - 04/11/2021 : avis de l'AR sur le PGES présenté par l'entreprise_x000a_- Construction du logement pour la MDC à Ambilobe en cours (décapage et implantation)_x000a_- un bâtiment de 50m2 bloque les accès aux sites pour les approvisionnements en matériaux (une demande d'autorisation de demolirion est en cours auprès du Service de l'Aménagement du Territoire à Diégo)_x000a_- Pour le site à Ambanja, une négociation est en cours avec le DGSF à Tanà pour demande d'affectation au nom du MTP, d'un terrain à Ambanja appartenant au Ministère de l'Aménagement de Territoire et de la Décentralisation (le plan de masse et le certificat de situation juridique sont déjà envoyés à Mr Le DGTP)_x000a_- Campagne de deflexion, levé topo et sondage en cours en vue de l'établissement du dossier d'execution pour les 25 premiers kilomètres du lot 1 et 2 (assisté par les équipes UGP RN6 sur terrain)_x000a_- levé topo et anticipation des travaux à démarrer à Diégo en cours depuis le 08/11/2021, assisté par l'agent de l'AR_x000a_- les sondages ont repris le 18/11/2021. Les équipes sont maintenant au PK 497+000, et du PK 572+000 au PK 700+080, les mesures sont terminées._x000a_- Le plan de l'installation de chantier modifié est déjà reçu par l’Agent de l’AR sur terrain ce 06/11/2021_x000a_- 16/11/2021: envoi par COLAS du PPES pour la carrière C4, et des programmes d'execution pour les lots 1 et 2_x000a_Environnement: Envoi des remarques combinées de l'AE et ATBEI à COLAS sur les PGEspécifiques et PPES des carrières C4 et C7: envoi effectué le 19/11/21_x000a_PATB à Diego : L’équipe est encore en attente de l’arrivé du bitume pour l’imprégnation venant de Tana prévue arrivé sc 22/11/2021_x000a_Une demande d’avance forfaitaire de démarrage des travaux au taux de 15% du montant du Marché de chaque lot a été mise en circuit pour traitement dont :_x000a_-_x0009_Lot 1 : 23 115 911 993,38 MGA_x000a_-_x0009_Lot 2 : 32 713 252 778,97 MGA_x000a_L’AR a déjà envoyé une lettre au Titulaire de changer la domiciliation des cautions d’avance de démarrage qui sont encore au nom du « Ministère de l’Aménagement du Territoire et des Travaux Publics ». Ainsi, un avenant au marché initial est en cours d’établissement pour changement de nom du Maître d’ouvrage en « Ministère des Travaux publics », pour que le titulaire puisse changer auprès de leur banque les cautions. Dernièrement, il a été approuvé par le service juridique de l’AR que les cautions présentées par le Titulaire pourront être acceptées et le paiement pourra s’effectuer."/>
    <x v="115"/>
    <x v="1"/>
  </r>
  <r>
    <s v="206"/>
    <s v="396"/>
    <s v="PROJET DE MODERNISATION DURESEAU ROUTIER RN 6 ET RN 13"/>
    <s v="DIRECTION GENERALE DES TRAVAUX PUBLICS (DGTP)"/>
    <s v="Réhabilitation de la RN 6 entre Ambanja et Antsiranana: Travaux / Mise en œuvre des mesures environnementales dans le cadre du projet de réhabilitation de la RN6 entre Ambanja et Antsiranana- Lot2"/>
    <x v="4"/>
    <x v="3"/>
    <s v="BEI- Modernisation"/>
    <n v="26550370000"/>
    <s v="RALAIMAROLAHY Rija_x000a_r.ralaimarolahy@agenceroutiere.mg_x000a_034-30-384-24   "/>
    <s v="Nombre de rapports"/>
    <n v="12"/>
    <s v="Nombre de rapports validés"/>
    <s v="9.1"/>
    <s v="longueur  de RN réhabilitée"/>
    <s v="Latitude :_x000a_Début : 13,686852°S_x000a__x000a_Longitude:_x000a_Début : 48,444454°E"/>
    <s v="Latitude :_x000a_Fin : 12,328321°S_x000a__x000a_Longitude:_x000a_Fin : 49,296653°E"/>
    <s v=" 467+000"/>
    <s v="700+080"/>
    <s v="DIANA"/>
    <s v="AMBANJA_x000a_AMBILOBE_x000a_ANTSIRANANA "/>
    <s v="AMBANJA_x000a_AMBILOBE_x000a_ANTSIRANANA "/>
    <m/>
    <m/>
    <s v="N/A"/>
    <s v="N/A"/>
    <s v="N/A"/>
    <s v="N/A"/>
    <s v="251-AR/BEI/PRMP/_x000a_UGPM.2021"/>
    <x v="203"/>
    <n v="218088351859.82001"/>
    <m/>
    <m/>
    <m/>
    <m/>
    <n v="0"/>
    <s v="COLAS"/>
    <n v="5.67E-2"/>
    <x v="44"/>
    <s v="NA"/>
    <n v="0.05"/>
    <n v="0.05"/>
    <n v="0"/>
    <x v="44"/>
    <m/>
    <x v="116"/>
    <x v="3"/>
  </r>
  <r>
    <s v="206"/>
    <s v="396"/>
    <s v="PROJET DE MODERNISATION DURESEAU ROUTIER RN 6 ET RN 13"/>
    <s v="DIRECTION GENERALE DES TRAVAUX PUBLICS (DGTP)"/>
    <s v="Réhabilitation de la RN 6 entre Ambanja et Antsiranana: Gestion de Contrôle et Surveillance"/>
    <x v="4"/>
    <x v="3"/>
    <s v="BEI- Modernisation"/>
    <n v="0"/>
    <s v="RALAIMAROLAHY Rija_x000a_r.ralaimarolahy@agenceroutiere.mg_x000a_034-30-384-24   "/>
    <s v="Nombre de rapports"/>
    <n v="2"/>
    <s v="Nombre de rapports validés"/>
    <s v="9.1"/>
    <s v="Livrables approuvés"/>
    <s v="Latitude :_x000a_Début : 13,686852°S_x000a__x000a_Longitude:_x000a_Début : 48,444454°E"/>
    <s v="Latitude :_x000a_Fin : 12,328321°S_x000a__x000a_Longitude:_x000a_Fin : 49,296653°E"/>
    <s v=" 467+000"/>
    <s v="700+080"/>
    <s v="DIANA"/>
    <s v="AMBANJA_x000a_AMBILOBE_x000a_ANTSIRANANA "/>
    <s v="AMBANJA_x000a_AMBILOBE_x000a_ANTSIRANANA "/>
    <m/>
    <m/>
    <s v="N/A"/>
    <s v="N/A"/>
    <s v="N/A"/>
    <s v="N/A"/>
    <n v="0"/>
    <x v="204"/>
    <n v="0"/>
    <m/>
    <m/>
    <m/>
    <m/>
    <n v="0"/>
    <n v="0"/>
    <n v="0"/>
    <x v="8"/>
    <n v="0"/>
    <n v="0"/>
    <n v="0"/>
    <n v="0"/>
    <x v="8"/>
    <m/>
    <x v="8"/>
    <x v="3"/>
  </r>
  <r>
    <s v="206"/>
    <s v="396"/>
    <s v="PROJET DE MODERNISATION DURESEAU ROUTIER RN 6 ET RN 13"/>
    <s v="DIRECTION GENERALE DES TRAVAUX PUBLICS (DGTP)"/>
    <s v="Libération de l'Emprise sur la RN6 entre Ambanja et Antsiranana"/>
    <x v="4"/>
    <x v="1"/>
    <s v="ETAT MALAGASY"/>
    <n v="150000000"/>
    <s v="RALAIMAROLAHY Rija_x000a_r.ralaimarolahy@agenceroutiere.mg_x000a_034-30-384-24   "/>
    <s v="Nombre de rapports"/>
    <n v="3"/>
    <s v="Nombre de rapports validés"/>
    <s v="9.1"/>
    <s v="Livrables approuvés"/>
    <s v="Latitude :_x000a_Début : 13,686852°S_x000a__x000a_Longitude:_x000a_Début : 48,444454°E"/>
    <s v="Latitude :_x000a_Fin : 12,328321°S_x000a__x000a_Longitude:_x000a_Fin : 49,296653°E"/>
    <s v=" 467+000"/>
    <s v="700+080"/>
    <s v="DIANA"/>
    <s v="AMBANJA_x000a_AMBILOBE_x000a_ANTSIRANANA "/>
    <s v="AMBANJA_x000a_AMBILOBE_x000a_ANTSIRANANA "/>
    <m/>
    <m/>
    <s v="N/A"/>
    <s v="N/A"/>
    <s v="N/A"/>
    <s v="N/A"/>
    <n v="0"/>
    <x v="205"/>
    <n v="0"/>
    <m/>
    <m/>
    <m/>
    <m/>
    <n v="0"/>
    <s v="En cours de passation"/>
    <n v="0"/>
    <x v="8"/>
    <n v="0"/>
    <n v="0"/>
    <n v="0"/>
    <n v="0"/>
    <x v="8"/>
    <s v="- 27/10/2021:  rapport combiné validé par le Président de la CAO_x000a_- 17/11/2021: Rapport combiné et projets de marché pour les lots 1 et 2, envoyé à la CNM_x000a_- Lot 1 : Le 1er site choisi pour l’installation des logements de la MDC et de l’Administration qui se situe derrière la station JOVENA au PK 472+120 de la RN6 à Ambanja est encore en litige au niveau de la PAC. Ainsi, le 2ème terrain au Fokontany d’Ankatafahely, situé à côté du bureau du service foncier d’Ambanja, qui est aussi un terrain domanial appartenant à l’Etat Malagasy mais affecté au Ministère de l’Aménagement du Territoire et de la Décentralisation, sera peut-être la solution idéale. L’AR a déjà transmis à la DGTP le plan et la situation juridique du terrain pour faciliter la demande de mutation du terrain au MTP. Le Chef de Projet a déjà demandé de rencontrer le DGSF mais en vain, ainsi il est préférable que l’AR et la DGTP aillent rencontrer ensemble le DGSF pour faciliter la demande de mutation du terrain au MTP"/>
    <x v="8"/>
    <x v="3"/>
  </r>
  <r>
    <s v="206"/>
    <s v="396"/>
    <s v="PROJET DE MODERNISATION DURESEAU ROUTIER RN 6 ET RN 13"/>
    <s v="DIRECTION GENERALE DES TRAVAUX PUBLICS (DGTP)"/>
    <s v="Indemnisation des PAPs  sur la RN6 entre Ambanja et Antsiranana"/>
    <x v="4"/>
    <x v="1"/>
    <s v="ETAT MALAGASY"/>
    <n v="400000000"/>
    <s v="RALAIMAROLAHY Rija_x000a_r.ralaimarolahy@agenceroutiere.mg_x000a_034-30-384-24   "/>
    <m/>
    <n v="0"/>
    <n v="0"/>
    <s v="9.1"/>
    <s v="Nombre PAPs payés"/>
    <s v="Latitude :_x000a_Début : 13,686852°S_x000a__x000a_Longitude:_x000a_Début : 48,444454°E"/>
    <s v="Latitude :_x000a_Fin : 12,328321°S_x000a__x000a_Longitude:_x000a_Fin : 49,296653°E"/>
    <s v=" 467+000"/>
    <s v="700+080"/>
    <s v="DIANA"/>
    <s v="AMBANJA_x000a_AMBILOBE_x000a_ANTSIRANANA "/>
    <s v="AMBANJA_x000a_AMBILOBE_x000a_ANTSIRANANA "/>
    <m/>
    <m/>
    <s v="N/A"/>
    <s v="N/A"/>
    <s v="N/A"/>
    <s v="N/A"/>
    <n v="0"/>
    <x v="206"/>
    <n v="0"/>
    <m/>
    <m/>
    <m/>
    <m/>
    <n v="0"/>
    <s v="Etat Malagasy"/>
    <n v="0"/>
    <x v="8"/>
    <n v="0"/>
    <n v="0"/>
    <n v="0"/>
    <n v="0"/>
    <x v="8"/>
    <s v="En attente exécution marché sur la libération d'emprise_x000a_Projet d'Arrêté sur la fixation des prix à appliquer sur la RN6 : envoi de lettre  à la BEI sur la question de considération de la durée de 2 ans pour l'actualisation des prix référentiels ou non_x000a_Décret de mise en œuvre du PRI  et de libération d'emprise de la RN6 et RN13 signé en Conseil de Gouvernement_x000a_Arrêté de Commodo Incommodo envoyé le 07-10-21 au MTP - Suivi_x000a_Projet de DUP :attente Arrêté de commodo incommodo signé"/>
    <x v="8"/>
    <x v="4"/>
  </r>
  <r>
    <s v="206"/>
    <s v="456"/>
    <s v="FLY OVER ANOSIZATO"/>
    <s v="DIRECTION GENERALE DES TRAVAUX PUBLICS (DGTP)"/>
    <s v="Etudes, Contrôle et Surveillance  de construction d’un fly-over entre le croisement de la RN1 et la RN58A à Anosizato, aménagement de la RN1 et la RN58A"/>
    <x v="4"/>
    <x v="3"/>
    <s v="BADEA"/>
    <n v="5643000000"/>
    <s v="RASOLOFOSON Nicole_x000a_n.rasolofoson@agenceroutiere.mg_x000a_034-30-384-19"/>
    <s v="Contrat attribué"/>
    <n v="1"/>
    <s v="Contrat attribué"/>
    <s v="9.1"/>
    <s v="Livrables approuvés"/>
    <m/>
    <m/>
    <n v="0"/>
    <n v="0"/>
    <s v="Analamanga"/>
    <s v="ANTANANRIVO RENIVOHITRA - ANTANANARIVO ATSIMONDRANO"/>
    <s v="ANTANANRIVO RENIVOHITRA - AMPITATAFIKA - ANOSIZATO ANDREFANA"/>
    <m/>
    <m/>
    <s v="N/A"/>
    <s v="N/A"/>
    <s v="N/A"/>
    <s v="N/A"/>
    <m/>
    <x v="123"/>
    <n v="0"/>
    <m/>
    <m/>
    <n v="0"/>
    <m/>
    <n v="0"/>
    <s v="En cours de passation"/>
    <n v="0"/>
    <x v="8"/>
    <n v="0"/>
    <n v="0"/>
    <n v="0"/>
    <n v="0"/>
    <x v="8"/>
    <s v="DANO du rapport d'analyse de AMI envoyé à la BADEA le 14/10/2021"/>
    <x v="8"/>
    <x v="14"/>
  </r>
  <r>
    <s v="206"/>
    <s v="456"/>
    <s v="FLY OVER ANOSIZATO"/>
    <s v="DIRECTION GENERALE DES TRAVAUX PUBLICS (DGTP)"/>
    <s v="Liberation d&quot;emprise  : Mise en œuvre de la libération et indemnisation"/>
    <x v="4"/>
    <x v="1"/>
    <s v="ETAT MALAGASY"/>
    <n v="0"/>
    <s v="RASOLOFOSON Nicole_x000a_n.rasolofoson@agenceroutiere.mg_x000a_034-30-384-19"/>
    <s v="Contrat attribué"/>
    <n v="1"/>
    <s v="Contrat attribué"/>
    <s v="9.1"/>
    <s v="Livrables approuvés"/>
    <m/>
    <m/>
    <n v="0"/>
    <n v="0"/>
    <s v="Analamanga"/>
    <s v="ANTANANRIVO RENIVOHITRA - ANTANANARIVO ATSIMONDRANO"/>
    <s v="ANTANANRIVO RENIVOHITRA - AMPITATAFIKA - ANOSIZATO ANDREFANA"/>
    <m/>
    <m/>
    <s v="N/A"/>
    <s v="N/A"/>
    <s v="N/A"/>
    <s v="N/A"/>
    <n v="0"/>
    <x v="207"/>
    <n v="0"/>
    <m/>
    <m/>
    <n v="0"/>
    <m/>
    <n v="0"/>
    <s v="Etat Malagasy"/>
    <n v="0"/>
    <x v="8"/>
    <n v="0"/>
    <n v="0"/>
    <n v="0"/>
    <n v="0"/>
    <x v="8"/>
    <s v="Projet de DUP transmis au MTP pour inscription à l'OJ du conseil du gouvernement (duplication additionnelle de 70 exemplaires à faire par l'AR et à transmettre à la DAJ dans le courant de la semaine du 29/11/2021)"/>
    <x v="8"/>
    <x v="14"/>
  </r>
  <r>
    <s v="206"/>
    <s v="CP"/>
    <s v="CP"/>
    <s v="DRTP ITASY / DIRECTION GENERALE DES TRAVAUX PUBLICS (DGTP)"/>
    <s v="Travaux d'entretien améliorant de la RNS 1bis entre PK 0+650 au PK 0+850 _x000a_(Ouvrages, Chaussées, PATB)"/>
    <x v="2"/>
    <x v="0"/>
    <s v="ETAT MALAGASY"/>
    <n v="295153180"/>
    <s v="Ingénieur en Chef : RAKOTOMALALA Jean Armand_x000a_Ingénieur de Contrôle : RANAIVOARIMANANA Mbinintsoa Serge_x000a_Adjoint(s) de Surveillance : RAJHONSON Soloniaina"/>
    <s v="Km"/>
    <n v="0.2"/>
    <s v="Km de route réhabilitée"/>
    <s v="9.1"/>
    <s v="Km de route entretenue"/>
    <s v="Début : S 18°96'57&quot; / _x000a_E 46°96'57&quot;"/>
    <s v="Fin : S 18°96'57&quot; / _x000a_E 46°68'04&quot;_x000a_"/>
    <s v="0+650"/>
    <s v="0+850"/>
    <s v="Itasy"/>
    <s v="Miarinarivo"/>
    <s v="Analavory"/>
    <s v="Usagers de la route"/>
    <n v="45"/>
    <m/>
    <m/>
    <m/>
    <m/>
    <s v="001-DGTP/DRATP/Itasy/FR/2020"/>
    <x v="208"/>
    <n v="295153180"/>
    <m/>
    <m/>
    <m/>
    <d v="2020-11-03T00:00:00"/>
    <n v="60"/>
    <s v="NOMENTSOA"/>
    <n v="1"/>
    <x v="10"/>
    <n v="1"/>
    <n v="1"/>
    <n v="1"/>
    <n v="0"/>
    <x v="10"/>
    <s v="FR/TU_x000a_En période de garantie_x000a_date de réception provisoire : 07/12/2020"/>
    <x v="117"/>
    <x v="1"/>
  </r>
  <r>
    <s v="206"/>
    <s v="CP"/>
    <s v="CP"/>
    <s v="DIRECTION DES INFRASTRUCTURES (DINFRA)"/>
    <s v="Travaux d'urgence de renforcement du pont Sakay au PK 23+920 de la RNS1bis"/>
    <x v="2"/>
    <x v="0"/>
    <s v="ETAT MALAGASY"/>
    <n v="54921300"/>
    <s v="Ingénieur en Chef : RAZAFINDRALAMBO Manantsoa _x000a_Ingénieur de Contrôle : RAJAONALISON Rija Harilala_x000a_Ingénieur de Surveillance : RANAIVOARIMANANA Mbinintsoa Serge_x000a_Assistant de Surveillance: RABARISON Mika Nandrianina"/>
    <s v="Km"/>
    <n v="0.08"/>
    <s v="Km de route réhabilitée"/>
    <s v="9.1"/>
    <s v="Km de route entretenue"/>
    <s v="S 18°99'26&quot; / _x000a_E 46°49'91&quot;_x000a__x000a_"/>
    <m/>
    <s v="23+920"/>
    <s v="24+000"/>
    <s v="Itasy"/>
    <s v="Miarinarivo"/>
    <s v="Analavory"/>
    <s v="Usagers de la route"/>
    <n v="30"/>
    <m/>
    <m/>
    <m/>
    <m/>
    <s v="040/TR/MATP/PRMP/TP/FR/20"/>
    <x v="209"/>
    <n v="54921300"/>
    <m/>
    <m/>
    <m/>
    <d v="2020-11-18T00:00:00"/>
    <n v="60"/>
    <s v="STAN"/>
    <n v="1"/>
    <x v="10"/>
    <n v="1"/>
    <n v="1"/>
    <n v="1"/>
    <n v="0"/>
    <x v="10"/>
    <s v="TU 2018-2019_x000a_En période de garantie_x000a_date de réception provisoire : 05/02/2021"/>
    <x v="118"/>
    <x v="1"/>
  </r>
  <r>
    <s v="206"/>
    <s v="CP"/>
    <s v="CP"/>
    <s v="DIRECTION DES INFRASTRUCTURES (DINFRA)"/>
    <s v="Travaux d'entretien de  la RP 84 réliant Arivonimamo (PK 45+800 de la RNS 1) - Alakamisikely - Manalalondo (38,00 Km)"/>
    <x v="2"/>
    <x v="0"/>
    <s v="ETAT MALAGASY"/>
    <n v="1085542650"/>
    <s v="Ingénieur en Chef : SAMBISOLO Emile Joseph_x000a_Ingénieur de Contrôle: RAKOTOMALALA Jean Armand_x000a_Ingénieurs de Surveillance : TABERA Sarinety_x000a_RANAIVOARIMANANA Mbinintsoa Serge_x000a_Adjoint de Surveillance : RAJHONSON Soloniaina"/>
    <s v="Km"/>
    <n v="38"/>
    <s v="Km de route réhabilitée"/>
    <s v="9.1"/>
    <s v="Km de route entretenue"/>
    <s v="Début : S 19°02'10&quot; / _x000a_E 47°18'27&quot;_x000a_"/>
    <s v="Fin : S 19°27'00&quot; / _x000a_E 47°11'09&quot;_x000a_"/>
    <s v="0+000"/>
    <s v="38+000"/>
    <s v="Itasy"/>
    <s v="Arivonimamo"/>
    <s v="Arivonimamo I_x000a_Arivonimamo II_x000a_Amboanana_x000a_Alakamisikely_x000a_Manalalondo"/>
    <s v="Usagers de la route"/>
    <n v="60"/>
    <m/>
    <m/>
    <m/>
    <m/>
    <s v="056/TR/MATP/PRMP/TP/FR/20"/>
    <x v="210"/>
    <n v="1085542650"/>
    <m/>
    <m/>
    <m/>
    <d v="2020-11-23T00:00:00"/>
    <n v="90"/>
    <s v="ECORA"/>
    <n v="1"/>
    <x v="1"/>
    <n v="7.0000000000000007E-2"/>
    <n v="0.1"/>
    <n v="0.1"/>
    <n v="0"/>
    <x v="1"/>
    <s v="TRAVAUX PRIORITAIRES 2018-2019_x000a_Arrêt de chantier"/>
    <x v="119"/>
    <x v="1"/>
  </r>
  <r>
    <s v="206"/>
    <s v="CP"/>
    <s v="CP"/>
    <s v="DIRECTION DES INFRASTRUCTURES (DINFRA)"/>
    <s v="Travaux de traitement de points noirs sur la piste réliant CR Manalalondo et CR Andranomiely"/>
    <x v="2"/>
    <x v="0"/>
    <s v="ETAT MALAGASY"/>
    <n v="559760140"/>
    <s v="Ingénieur en Chef : RAKOTOVAO Andriatiana Marcellin_x000a_Ingénieur de Contrôle : RAKOTOMALALA Jean Armand_x000a_Ingénieur(s) de Surveillance: RABIALAHY Nedarivola Andréas_x000a_RANAIVOARIMANANA Mbinintsoa Serge_x000a_Adjoint de Surveillance : RAJHONSON Soloniaina"/>
    <s v="Km"/>
    <n v="10.7"/>
    <s v="Km de route réhabilitée"/>
    <s v="9.1"/>
    <s v="Km de route entretenue"/>
    <s v="Début : S 19°27'00&quot; / _x000a_E 47°11'09&quot;_x000a_"/>
    <s v="Fin : S 19°31'34&quot; / _x000a_E 47°16'77&quot;_x000a_"/>
    <s v="0+000"/>
    <s v="10+700"/>
    <s v="Itasy"/>
    <s v="Arivonimamo"/>
    <s v="Manalalondo_x000a_Andranomiely"/>
    <s v="Usagers de la route"/>
    <n v="30"/>
    <m/>
    <m/>
    <m/>
    <m/>
    <s v="044/TR/MATP/PRMP/TP/FR/20"/>
    <x v="211"/>
    <n v="559760140"/>
    <m/>
    <m/>
    <m/>
    <d v="2020-10-27T00:00:00"/>
    <n v="90"/>
    <s v="STAN"/>
    <n v="1"/>
    <x v="59"/>
    <n v="0.1318"/>
    <n v="0.1318"/>
    <n v="0.1318"/>
    <n v="0"/>
    <x v="58"/>
    <s v="TRAVAUX PRIORITAIRES 2018-2019_x000a_Arrêt de chantier"/>
    <x v="120"/>
    <x v="1"/>
  </r>
  <r>
    <s v="206"/>
    <s v="CP"/>
    <s v="CP"/>
    <s v="DIRECTION DES INFRASTRUCTURES (DINFRA)"/>
    <s v="Travaux de traitement de points noirs entre Alakamisy et Andolofotsy, dans le District de Miarinarivo (18,00 Km)"/>
    <x v="2"/>
    <x v="0"/>
    <s v="ETAT MALAGASY"/>
    <n v="1187574107.4000001"/>
    <s v="Ingénieur en Chef : RAKOTOVAO Andriatiana Marcellin_x000a_Ingénieur de Contrôle : RAKOTOMALALA Jean Armand_x000a_Ingénieur(s) de Surveillance: RABIALAHY Nedarivola Andréas_x000a_RANAIVOARIMANANA Mbinintsoa Serge_x000a_Adjoint de Surveillance : RAJHONSON Soloniaina"/>
    <s v="Km"/>
    <n v="18"/>
    <s v="Km de route réhabilitée"/>
    <s v="9.1"/>
    <s v="Km de route entretenue"/>
    <s v="Début : S 18°83'77&quot; / _x000a_E 46°57'14&quot;_x000a_"/>
    <s v="Fin : S 18°75'02&quot; / _x000a_E 46°63'77&quot;_x000a_"/>
    <s v="0+000"/>
    <s v="18+000"/>
    <s v="Itasy"/>
    <s v="Miarinarivo"/>
    <s v="Andolofotsy"/>
    <s v="Usagers de la route"/>
    <n v="80"/>
    <m/>
    <m/>
    <m/>
    <m/>
    <s v="045/TR/MATP/PRMP/TP/FR/20"/>
    <x v="212"/>
    <n v="1187574107.4000001"/>
    <m/>
    <m/>
    <m/>
    <d v="2020-10-27T00:00:00"/>
    <n v="90"/>
    <s v="SAVA"/>
    <n v="1"/>
    <x v="10"/>
    <n v="1"/>
    <n v="1"/>
    <n v="1"/>
    <n v="0"/>
    <x v="10"/>
    <s v="TRAVAUX PRIORITAIRES 2018-2019_x000a_En période de garantie_x000a_date de réception provisoire : 26/05/2021"/>
    <x v="110"/>
    <x v="1"/>
  </r>
  <r>
    <s v="206"/>
    <s v="CP"/>
    <s v="CP"/>
    <s v="DIRECTION DES INFRASTRUCTURES (DINFRA)"/>
    <s v="Travaux d'entretien de routes à Arivonimamo"/>
    <x v="2"/>
    <x v="0"/>
    <s v="ETAT MALAGASY"/>
    <n v="444857300"/>
    <s v="Ingénieur en Chef : SAMBISOLO Emile Joseph_x000a_Ingénieur de Contrôle: RAKOTONDRAVELO Maminiaina_x000a_Ingénieur de Surveillance : RANAIVOARIMANANA Mbinintsoa Serge_x000a_Adjoint de Surveillance : RAJHONSON Soloniaina"/>
    <s v="Km"/>
    <n v="4"/>
    <s v="Km de route réhabilitée"/>
    <s v="9.1"/>
    <s v="Km de route entretenue"/>
    <s v="Début : S 19°00'713&quot; / _x000a_E 47°09'810&quot;_x000a__x000a_"/>
    <s v="Fin : S 19°01'107&quot; / _x000a_E 47°11'340&quot;_x000a__x000a_"/>
    <s v="0+000"/>
    <s v="4+000"/>
    <s v="Itasy"/>
    <s v="Arivonimamo"/>
    <s v="Arivonimamo I"/>
    <s v="Usagers de la route"/>
    <n v="60"/>
    <m/>
    <m/>
    <m/>
    <m/>
    <s v="096-TR/MATP/PRMP/TP/FR/20"/>
    <x v="213"/>
    <n v="444857300"/>
    <m/>
    <m/>
    <m/>
    <d v="2020-12-21T00:00:00"/>
    <n v="30"/>
    <s v="FANOMEZANA"/>
    <n v="1"/>
    <x v="10"/>
    <n v="1"/>
    <n v="1"/>
    <n v="1"/>
    <n v="0"/>
    <x v="10"/>
    <s v="PRIORITES MATP 2020_CTD_x000a_En période de garantie_x000a_date de réception provisoire : 05/03/2021"/>
    <x v="65"/>
    <x v="1"/>
  </r>
  <r>
    <s v="218"/>
    <s v="CP 18"/>
    <s v="CP 18"/>
    <s v="DRTP ITASY"/>
    <s v="Travaux d'entretien courant des Routes Nationales dans la Région Itasy"/>
    <x v="1"/>
    <x v="0"/>
    <s v="ETAT MALAGASY"/>
    <n v="58138850"/>
    <s v="Ingénieur en Chef : RAKOTOMALALA Jean Armand_x000a_Ingénieur de Contrôle : RANAIVOARIMANANA Mbinintsoa Serge_x000a_Adjoint(s) de Surveillance : RAJHONSON Soloniaina"/>
    <s v="Km"/>
    <n v="37"/>
    <s v="Km de route réhabilitée"/>
    <s v="9.1"/>
    <s v="Km de route entretenue"/>
    <s v="RNS 1 : _x000a_Début : S 18°93'91&quot; / E 47°40'90&quot;_x000a__x000a_RNT 56 : _x000a_Début : S 19°02'38&quot; / E 47°17'53&quot;"/>
    <s v="RNS 1 : _x000a_Fin : S 19°00'40&quot; / E 47°12'44&quot;_x000a__x000a_RNT 56 : _x000a_Fin : S 19°02'59&quot; / E 47°16'55&quot;"/>
    <s v="16+000"/>
    <s v="53+000"/>
    <s v="Itasy"/>
    <s v="Arivonimamo"/>
    <s v="Ambatomirahavavy,_x000a_Imeritsiatosika,_x000a_Arivonimamo,"/>
    <s v="Usagers de la route"/>
    <n v="45"/>
    <m/>
    <m/>
    <m/>
    <m/>
    <s v="CONVENTION N° 01- SRTP/Itasy/CP 18/FER/2019"/>
    <x v="214"/>
    <n v="58138850"/>
    <m/>
    <m/>
    <m/>
    <d v="2020-08-28T00:00:00"/>
    <n v="60"/>
    <s v="LALANIRINA"/>
    <n v="1"/>
    <x v="10"/>
    <n v="1"/>
    <n v="1"/>
    <n v="1"/>
    <n v="0"/>
    <x v="10"/>
    <s v="En période de garantie_x000a_date de réception provisoire : 23/11/2020"/>
    <x v="121"/>
    <x v="1"/>
  </r>
  <r>
    <s v="218"/>
    <s v="CP 18"/>
    <s v="CP 18"/>
    <s v="DRTP ITASY"/>
    <s v="Travaux d'entretien courant des Routes Nationales dans la Région Itasy"/>
    <x v="1"/>
    <x v="0"/>
    <s v="ETAT MALAGASY"/>
    <n v="49811744"/>
    <s v="Ingénieur en Chef : RAKOTOMALALA Jean Armand_x000a_Ingénieur de Contrôle : RANAIVOARIMANANA Mbinintsoa Serge_x000a_Adjoint(s) de Surveillance : RAJHONSON Soloniaina"/>
    <s v="Km"/>
    <n v="34"/>
    <s v="Km de route réhabilitée"/>
    <s v="9.1"/>
    <s v="Km de route entretenue"/>
    <s v="Début : S 19°00'40&quot; / E 47°12'44&quot;"/>
    <s v="Fin : S 18°94'41&quot; / E  46°91'50&quot;"/>
    <s v="53+000"/>
    <s v="87+000"/>
    <s v="Itasy"/>
    <s v="Arivonimamo_x000a_Miarinarivo"/>
    <s v="Soamahamanina,_x000a_Miarinarivo"/>
    <s v="Usagers de la route"/>
    <n v="45"/>
    <m/>
    <m/>
    <m/>
    <m/>
    <s v="CONVENTION N° 02- SRTP/Itasy/CP 18/FER/2019"/>
    <x v="215"/>
    <n v="49811744"/>
    <m/>
    <m/>
    <m/>
    <d v="2020-08-28T00:00:00"/>
    <n v="60"/>
    <s v="ECF"/>
    <n v="1"/>
    <x v="10"/>
    <n v="1"/>
    <n v="1"/>
    <n v="1"/>
    <n v="0"/>
    <x v="10"/>
    <s v="En période de garantie_x000a_date de réception provisoire : 23/11/2021"/>
    <x v="122"/>
    <x v="1"/>
  </r>
  <r>
    <s v="218"/>
    <s v="CP 18"/>
    <s v="CP 18"/>
    <s v="DRTP ITASY"/>
    <s v="Travaux d'entretien courant des Routes Nationales dans la Région Itasy"/>
    <x v="1"/>
    <x v="0"/>
    <s v="ETAT MALAGASY"/>
    <n v="51404594"/>
    <s v="Ingénieur en Chef : RAKOTOMALALA Jean Armand_x000a_Ingénieur de Contrôle : RANAIVOARIMANANA Mbinintsoa Serge_x000a_Adjoint(s) de Surveillance : RAJHONSON Soloniaina"/>
    <s v="Km"/>
    <n v="28"/>
    <s v="Km de route réhabilitée"/>
    <s v="9.1"/>
    <s v="Km de route entretenue"/>
    <s v="Début : S 18°94'41&quot; / E  46°91'50&quot;"/>
    <s v="Fin : S 18°96'18&quot; / E  46°68'68&quot;"/>
    <s v="87+000"/>
    <s v="115+334"/>
    <s v="Itasy"/>
    <s v="Miarinarivo"/>
    <s v="Miarinarivo,_x000a_Analavory"/>
    <s v="Usagers de la route"/>
    <n v="45"/>
    <m/>
    <m/>
    <m/>
    <m/>
    <s v="CONVENTION N° 03- SRTP/Itasy/CP 18/FER/2019"/>
    <x v="216"/>
    <n v="51404594"/>
    <m/>
    <m/>
    <m/>
    <d v="2020-08-28T00:00:00"/>
    <n v="60"/>
    <s v="MAHASARIKA"/>
    <n v="1"/>
    <x v="10"/>
    <n v="1"/>
    <n v="1"/>
    <n v="1"/>
    <n v="0"/>
    <x v="10"/>
    <s v="En période de garantie_x000a_date de réception provisoire : 23/11/2022"/>
    <x v="123"/>
    <x v="1"/>
  </r>
  <r>
    <s v="218"/>
    <s v="CP 18"/>
    <s v="CP 18"/>
    <s v="DRTP ITASY"/>
    <s v="Travaux d'entretien courant des Routes Nationales dans la Région Itasy"/>
    <x v="1"/>
    <x v="0"/>
    <s v="ETAT MALAGASY"/>
    <n v="53385500"/>
    <s v="Ingénieur en Chef : RAKOTOMALALA Jean Armand_x000a_Ingénieur de Contrôle : RANAIVOARIMANANA Mbinintsoa Serge_x000a_Adjoint(s) de Surveillance : RAKOTOMALALA Tojohery Hasiniaina"/>
    <s v="Km"/>
    <n v="99"/>
    <s v="Km de route réhabilitée"/>
    <s v="9.1"/>
    <s v="Km de route entretenue"/>
    <s v="Début : S 18°93'91&quot; / E 47°40'90&quot;"/>
    <s v="Fin : S 18°96'18&quot; / E  46°68'68&quot;"/>
    <s v="16+000"/>
    <s v="115+334"/>
    <s v="Itasy"/>
    <s v="Arivonimamo_x000a_Miarinarivo"/>
    <s v="Ambatomirahavavy,_x000a_Imeritsiatosika,_x000a_Arivonimamo,_x000a_Soamahamanina,_x000a_Miarinarivo,_x000a_Analavory"/>
    <s v="Usagers de la route"/>
    <n v="15"/>
    <m/>
    <m/>
    <m/>
    <m/>
    <s v="CONVENTION N° 04- SRTP/Itasy/CP 18/FER/2019"/>
    <x v="217"/>
    <n v="53385500"/>
    <m/>
    <m/>
    <m/>
    <d v="2020-07-20T00:00:00"/>
    <n v="60"/>
    <s v="TYPE"/>
    <n v="1"/>
    <x v="10"/>
    <n v="1"/>
    <n v="1"/>
    <n v="1"/>
    <n v="0"/>
    <x v="10"/>
    <s v="En période de garantie_x000a_date de réception provisoire : 28/09/2020"/>
    <x v="124"/>
    <x v="1"/>
  </r>
  <r>
    <s v="218"/>
    <s v="CP 18"/>
    <s v="CP 18"/>
    <s v="DRTP ITASY"/>
    <s v="Travaux d'entretien courant des Routes Nationales dans la Région Itasy"/>
    <x v="1"/>
    <x v="0"/>
    <s v="ETAT MALAGASY"/>
    <n v="52845820"/>
    <s v="Ingénieur en Chef : RAKOTOMALALA Jean Armand_x000a_Ingénieur de Contrôle : RANAIVOARIMANANA Mbinintsoa Serge_x000a_Adjoint(s) de Surveillance : RAKOTOMALALA Tojohery Hasiniaina"/>
    <s v="Km"/>
    <n v="24"/>
    <s v="Km de route réhabilitée"/>
    <s v="9.1"/>
    <s v="Km de route entretenue"/>
    <s v="Début : S 18°96'18&quot; / E 46°68'68&quot;"/>
    <s v="Fin : S 18° 99'27&quot; / E 46°49'92&quot;"/>
    <n v="0"/>
    <s v="24+000"/>
    <s v="Itasy"/>
    <s v="Miarinarivo"/>
    <s v="Analavory"/>
    <s v="Usagers de la route"/>
    <n v="45"/>
    <m/>
    <m/>
    <m/>
    <m/>
    <s v="CONVENTION N° 05- SRTP/Itasy/CP 18/FER/2019"/>
    <x v="218"/>
    <n v="52845820"/>
    <m/>
    <m/>
    <m/>
    <d v="2020-08-28T00:00:00"/>
    <n v="60"/>
    <s v="TSIORY"/>
    <n v="1"/>
    <x v="10"/>
    <n v="1"/>
    <n v="1"/>
    <n v="1"/>
    <n v="0"/>
    <x v="10"/>
    <s v="En période de garantie_x000a_date de réception provisoire : 23/11/2024"/>
    <x v="125"/>
    <x v="1"/>
  </r>
  <r>
    <s v="218"/>
    <s v="CP 18"/>
    <s v="CP 18"/>
    <s v="DRTP ITASY"/>
    <s v="Travaux d'entretien courant des Routes Nationales dans la Région Itasy"/>
    <x v="1"/>
    <x v="0"/>
    <s v="ETAT MALAGASY"/>
    <n v="182347920"/>
    <s v="Ingénieur en Chef : RAKOTOMALALA Jean Armand_x000a_Ingénieur de Contrôle : RANAIVOARIMANANA Mbinintsoa Serge_x000a_Adjoint(s) de Surveillance : RAKOTOMALALA Tojohery Hasiniaina"/>
    <s v="Km"/>
    <n v="35"/>
    <s v="Km de route réhabilitée"/>
    <s v="9.1"/>
    <s v="Km de route entretenue"/>
    <s v="Début : S 18°96'18&quot; / E 46°68'68&quot;"/>
    <s v="Fin : S 18°82'98&quot; / E 46°56'61&quot;"/>
    <s v="115+334"/>
    <s v="150+000"/>
    <s v="Itasy"/>
    <s v="Miarinarivo"/>
    <s v="Analavory"/>
    <s v="Usagers de la route"/>
    <n v="60"/>
    <m/>
    <m/>
    <m/>
    <m/>
    <s v="CONVENTION N° 06- SRTP/Itasy/CP 18/FER/2019"/>
    <x v="219"/>
    <n v="182347920"/>
    <m/>
    <m/>
    <m/>
    <d v="2020-08-14T00:00:00"/>
    <n v="60"/>
    <s v="NY MIKOLO"/>
    <n v="1"/>
    <x v="10"/>
    <n v="1"/>
    <n v="1"/>
    <n v="1"/>
    <n v="0"/>
    <x v="10"/>
    <s v="En période de garantie_x000a_date de réception provisoire : 09/11/2020"/>
    <x v="126"/>
    <x v="1"/>
  </r>
  <r>
    <s v="218"/>
    <s v="CP 18"/>
    <s v="CP 18"/>
    <s v="DRTP ITASY"/>
    <s v="Travaux d'entretien courant des Routes Nationales dans la Région Itasy"/>
    <x v="1"/>
    <x v="0"/>
    <s v="ETAT MALAGASY"/>
    <s v="Min. : 24 368 812,00_x000a_Max. : 50 748 024,00"/>
    <s v="Ingénieur en Chef : RAKOTOMALALA Jean Armand_x000a_Ingénieur de Contrôle : RANAIVOARIMANANA Mbinintsoa Serge_x000a_Adjoint(s) de Surveillance : RAJHONSON Soloniaina"/>
    <s v="Km"/>
    <n v="99"/>
    <s v="Km de route réhabilitée"/>
    <s v="9.1"/>
    <s v="Km de route entretenue"/>
    <s v="Début : S 18°93'91&quot; / E 47°40'90&quot;"/>
    <s v="Fin : S 18°96'18&quot; / E  46°68'68&quot;"/>
    <s v="16+000"/>
    <s v="115+334"/>
    <s v="Itasy"/>
    <s v="Arivonimamo_x000a_Miarinarivo"/>
    <s v="Ambatomirahavavy,_x000a_Imeritsiatosika,_x000a_Arivonimamo,_x000a_Soamahamanina,_x000a_Miarinarivo,_x000a_Analavory"/>
    <s v="Usagers de la route"/>
    <n v="20"/>
    <m/>
    <m/>
    <m/>
    <m/>
    <s v="CONVENTION N° 07- SRTP/Itasy/CP 18/FER/2019"/>
    <x v="220"/>
    <s v="Min. : 24 368 812,00_x000a_Max. : 50 748 024,00"/>
    <m/>
    <m/>
    <m/>
    <d v="2020-08-28T00:00:00"/>
    <n v="90"/>
    <s v="LALANIRINA"/>
    <n v="1"/>
    <x v="10"/>
    <n v="1"/>
    <n v="1"/>
    <n v="1"/>
    <n v="0"/>
    <x v="10"/>
    <s v="En période de garantie_x000a_date de réception provisoire : 21/12/2020"/>
    <x v="124"/>
    <x v="1"/>
  </r>
  <r>
    <s v="218"/>
    <s v="CP 19"/>
    <s v="CP 19"/>
    <s v="DRTP ITASY"/>
    <s v="Travaux d'entretien courant de la RNS 1 en terre"/>
    <x v="1"/>
    <x v="0"/>
    <s v="ETAT MALAGASY"/>
    <s v="NA"/>
    <s v="Serge RANAIVOARIMANANA Mbinintsoa SRTP 034 70 334 44"/>
    <s v="Km"/>
    <n v="35"/>
    <s v="Km de route réhabilitée"/>
    <s v="9.1"/>
    <s v="Km de route entretenue"/>
    <m/>
    <m/>
    <m/>
    <m/>
    <s v="Itasy"/>
    <s v="Miarinarivo"/>
    <s v="Analavory"/>
    <s v="Usagers de la route"/>
    <m/>
    <m/>
    <m/>
    <m/>
    <m/>
    <m/>
    <x v="221"/>
    <m/>
    <m/>
    <m/>
    <m/>
    <m/>
    <m/>
    <m/>
    <m/>
    <x v="57"/>
    <m/>
    <n v="0"/>
    <n v="0"/>
    <n v="0"/>
    <x v="8"/>
    <m/>
    <x v="8"/>
    <x v="1"/>
  </r>
  <r>
    <s v="206"/>
    <m/>
    <m/>
    <s v="      DEEE"/>
    <s v="Élaboration d'une étude d'impact environnemental et social des Travaux d'aménagement de la RNT18 (Vangaindrano - Midongy - Befotaka), 130km en vue de l'obtention du permis environnemental"/>
    <x v="4"/>
    <x v="1"/>
    <s v="ETAT MALAGASY"/>
    <n v="50000000"/>
    <s v="Directeur des Etudes et de l'Evaluation Environnementale"/>
    <m/>
    <m/>
    <m/>
    <s v="objectif 9 et 13"/>
    <m/>
    <m/>
    <m/>
    <m/>
    <m/>
    <s v="Atsimo Atsinanana / Ihorombe"/>
    <s v="Vaingandrano  -Midongy -Befotaka"/>
    <m/>
    <m/>
    <m/>
    <m/>
    <m/>
    <m/>
    <m/>
    <s v="AMI N°016-PI/MATP/PRMP/TP-RPI.21"/>
    <x v="222"/>
    <n v="50000000"/>
    <d v="2021-07-16T00:00:00"/>
    <m/>
    <m/>
    <m/>
    <n v="21"/>
    <m/>
    <n v="-2120.5714285714284"/>
    <x v="57"/>
    <m/>
    <n v="0"/>
    <n v="0"/>
    <n v="0"/>
    <x v="8"/>
    <s v="En attente instruction d'engagement"/>
    <x v="8"/>
    <x v="4"/>
  </r>
  <r>
    <s v="206"/>
    <m/>
    <m/>
    <s v="DEEE"/>
    <s v="Élaboration d'une Étude d'impact environnemental et social des Travaux de réhabilitation de la de la RN23 (Mahanoro - Marolambo), pour 132km en vue de l'obtention du permis environnemental"/>
    <x v="4"/>
    <x v="1"/>
    <s v="ETAT MALAGASY"/>
    <n v="50000000"/>
    <s v="Directeur des Etudes et de l'Evaluation Environnementale"/>
    <m/>
    <m/>
    <m/>
    <s v="objectif 9 et 13"/>
    <m/>
    <m/>
    <m/>
    <m/>
    <m/>
    <s v="Atsinanana"/>
    <s v="Mahanoro- Marolambo"/>
    <m/>
    <m/>
    <m/>
    <m/>
    <m/>
    <m/>
    <m/>
    <s v="AMI N°014-PI/MATP/PRMP/TP-RPI.21"/>
    <x v="223"/>
    <n v="50000000"/>
    <d v="2021-07-16T00:00:00"/>
    <m/>
    <m/>
    <m/>
    <n v="21"/>
    <m/>
    <n v="-2120.5714285714284"/>
    <x v="57"/>
    <m/>
    <n v="0"/>
    <n v="0"/>
    <n v="0"/>
    <x v="8"/>
    <s v="En attente instruction d'engagement"/>
    <x v="8"/>
    <x v="4"/>
  </r>
  <r>
    <s v="206"/>
    <m/>
    <m/>
    <s v="DEEE"/>
    <s v="Élaboration d'une étude d'impact environnemental et social des Travaux d'aménagement de la route RN31 reliant la RN6 à Bealanana pour 100km en vue de l'obtention d'un permis environnemental"/>
    <x v="4"/>
    <x v="1"/>
    <s v="ETAT MALAGASY"/>
    <n v="40000000"/>
    <s v="Directeur des Etudes et de l'Evaluation Environnementale"/>
    <m/>
    <m/>
    <m/>
    <s v="objectif 9 et 13"/>
    <m/>
    <m/>
    <m/>
    <m/>
    <m/>
    <s v="Sofia"/>
    <s v="Antsohihy-Bealanana"/>
    <m/>
    <m/>
    <m/>
    <m/>
    <m/>
    <m/>
    <m/>
    <s v="AMI N°010-PI/MATP/PRMP/TP-RPI.21"/>
    <x v="224"/>
    <n v="40000000"/>
    <d v="2021-07-16T00:00:00"/>
    <m/>
    <m/>
    <m/>
    <n v="40"/>
    <m/>
    <n v="-1112.825"/>
    <x v="57"/>
    <m/>
    <n v="0"/>
    <n v="0"/>
    <n v="0"/>
    <x v="8"/>
    <s v="En attente instruction d'engagement"/>
    <x v="8"/>
    <x v="4"/>
  </r>
  <r>
    <s v="206"/>
    <m/>
    <m/>
    <s v="DEEE"/>
    <s v="Élaboration d'une étude d'impact environnemental et social des Travaux aménagement de la RNT11  (Croisement RN25 - Nosy varika-Mahanoro), pour 101km en vue de l'obtention de permis environnemental"/>
    <x v="4"/>
    <x v="1"/>
    <s v="ETAT MALAGASY"/>
    <n v="30000000"/>
    <s v="Directeur des Etudes et de l'Evaluation Environnementale"/>
    <m/>
    <m/>
    <m/>
    <s v="objectif 9 et 13"/>
    <m/>
    <m/>
    <m/>
    <m/>
    <m/>
    <s v="Vatovavy, Atsinanana"/>
    <s v="Mananjary -Nosy Variaka -Mahanoro"/>
    <m/>
    <m/>
    <m/>
    <m/>
    <m/>
    <m/>
    <m/>
    <s v="AMI N°015-PI/MATP/PRMP/TP-RPI.21"/>
    <x v="225"/>
    <n v="30000000"/>
    <d v="2021-07-16T00:00:00"/>
    <m/>
    <m/>
    <m/>
    <n v="21"/>
    <m/>
    <n v="-2120.5714285714284"/>
    <x v="57"/>
    <m/>
    <n v="0"/>
    <n v="0"/>
    <n v="0"/>
    <x v="8"/>
    <s v="En attente instruction d'engagement"/>
    <x v="8"/>
    <x v="4"/>
  </r>
  <r>
    <s v="206"/>
    <m/>
    <m/>
    <s v="DEEE"/>
    <s v="Élaboration d'une étude d'impact environnemental et social du projet de Reconstruction des 13 ouvrages d'art"/>
    <x v="4"/>
    <x v="1"/>
    <s v="ETAT MALAGASY"/>
    <n v="30000000"/>
    <s v="Directeur des Etudes et de l'Evaluation Environnementale"/>
    <m/>
    <m/>
    <m/>
    <s v="objectif 9 et 13"/>
    <m/>
    <m/>
    <m/>
    <m/>
    <m/>
    <s v="MADAGASCAR"/>
    <m/>
    <m/>
    <m/>
    <m/>
    <m/>
    <m/>
    <m/>
    <m/>
    <s v="AMI N°017-PI/MATP/PRMP/TP-RPI.21"/>
    <x v="226"/>
    <n v="30000000"/>
    <d v="2021-07-16T00:00:00"/>
    <m/>
    <m/>
    <m/>
    <n v="40"/>
    <m/>
    <n v="-1112.825"/>
    <x v="57"/>
    <m/>
    <n v="0"/>
    <n v="0"/>
    <n v="0"/>
    <x v="8"/>
    <s v="En attente instruction d'engagement"/>
    <x v="8"/>
    <x v="4"/>
  </r>
  <r>
    <s v="206"/>
    <m/>
    <m/>
    <s v="DEEE"/>
    <s v="Élaboration d'une étude d'impact environnemental et social du projet de Reconstructions de 30 ouvrages d'art en vue de l'obtention d'un permis environnemental"/>
    <x v="4"/>
    <x v="1"/>
    <s v="ETAT MALAGASY"/>
    <n v="40000000"/>
    <s v="Directeur des Etudes et de l'Evaluation Environnementale"/>
    <m/>
    <m/>
    <m/>
    <s v="objectif 9 et 13"/>
    <m/>
    <m/>
    <m/>
    <m/>
    <m/>
    <s v="MADAGASCAR"/>
    <m/>
    <m/>
    <m/>
    <m/>
    <m/>
    <m/>
    <m/>
    <m/>
    <s v="AMI N°018-PI/MATP/PRMP/TP-RPI.21"/>
    <x v="227"/>
    <n v="40000000"/>
    <d v="2021-07-16T00:00:00"/>
    <m/>
    <m/>
    <m/>
    <n v="90"/>
    <m/>
    <n v="-494.03333333333336"/>
    <x v="57"/>
    <m/>
    <n v="0"/>
    <n v="0"/>
    <n v="0"/>
    <x v="8"/>
    <s v="En attente instruction d'engagement"/>
    <x v="8"/>
    <x v="4"/>
  </r>
  <r>
    <s v="206"/>
    <m/>
    <m/>
    <s v="DEEE"/>
    <s v="Élaboration d'une Étude d'impact environnementale et sociale du Projet de construction de Flyover Andohatapenaka Maki en vue de l'obtention du permis environnemental"/>
    <x v="4"/>
    <x v="1"/>
    <s v="ETAT MALAGASY"/>
    <n v="30000000"/>
    <s v="Directeur des Etudes et de l'Evaluation Environnementale"/>
    <m/>
    <m/>
    <m/>
    <s v="objectif 9 et 13"/>
    <m/>
    <m/>
    <m/>
    <m/>
    <m/>
    <s v="Analamanga"/>
    <s v="Antananarivo renivohitra"/>
    <m/>
    <m/>
    <m/>
    <m/>
    <m/>
    <m/>
    <m/>
    <s v="AMI N°09-PI/MATP/PRMP/TP-RPI.21"/>
    <x v="228"/>
    <n v="30000000"/>
    <d v="2021-07-16T00:00:00"/>
    <m/>
    <m/>
    <m/>
    <n v="40"/>
    <m/>
    <n v="-1112.825"/>
    <x v="57"/>
    <m/>
    <n v="0"/>
    <n v="0"/>
    <n v="0"/>
    <x v="8"/>
    <s v="En attente instruction d'engagement"/>
    <x v="8"/>
    <x v="4"/>
  </r>
  <r>
    <s v="218"/>
    <m/>
    <m/>
    <s v="REGION ITASY"/>
    <s v="Travaux de pavage de la RIP 85 reliant Ambatofolaka et Commune Rurale de Mandiavato d'une longueur de 1,169 Km"/>
    <x v="0"/>
    <x v="1"/>
    <s v="ETAT MALAGASY"/>
    <s v="NA"/>
    <s v="REGION ITASY_x000a_DRTP Itasy"/>
    <s v="Km"/>
    <n v="1.169"/>
    <s v="Km de route réhabilitée"/>
    <s v="9.1"/>
    <s v="Km de route réhabilitée"/>
    <m/>
    <m/>
    <m/>
    <m/>
    <s v="Itasy"/>
    <s v="Miarinarivo"/>
    <s v="Mandiavato"/>
    <s v="Usagers de la route"/>
    <m/>
    <m/>
    <m/>
    <m/>
    <m/>
    <s v="CONVENTION N°009-01/GOUV/ITA/PRMP/21 "/>
    <x v="229"/>
    <n v="507540000"/>
    <m/>
    <m/>
    <m/>
    <m/>
    <n v="90"/>
    <s v="AGENCE GENERALE SARL"/>
    <n v="-494.03333333333336"/>
    <x v="8"/>
    <n v="0"/>
    <n v="0"/>
    <n v="0"/>
    <n v="0"/>
    <x v="8"/>
    <s v="En cours de notification"/>
    <x v="8"/>
    <x v="1"/>
  </r>
  <r>
    <s v="218"/>
    <m/>
    <m/>
    <s v="REGION ITASY"/>
    <s v="Travaux de pavage de la RIP 83 reliant les Communes d'Imeritsiatosika et Morarano Antongona d'une longueur de 2,500 Km"/>
    <x v="0"/>
    <x v="1"/>
    <s v="ETAT MALAGASY"/>
    <s v="NA"/>
    <s v="REGION ITASY_x000a_DRTP Itasy"/>
    <s v="Km"/>
    <n v="2.5"/>
    <s v="Km de route réhabilitée"/>
    <s v="9.1"/>
    <s v="Km de route réhabilitée"/>
    <m/>
    <m/>
    <m/>
    <m/>
    <s v="Itasy"/>
    <s v="Arivonimamo"/>
    <s v="Imeritsiatosika_x000a_Morarano"/>
    <s v="Usagers de la route"/>
    <m/>
    <m/>
    <m/>
    <m/>
    <m/>
    <s v="CONVENTION N°009-02/GOUV/ITA/PRMP/21 "/>
    <x v="230"/>
    <n v="965354000"/>
    <m/>
    <m/>
    <m/>
    <m/>
    <n v="90"/>
    <s v="IHARISOA"/>
    <n v="-494.03333333333336"/>
    <x v="8"/>
    <n v="0"/>
    <n v="0"/>
    <n v="0"/>
    <n v="0"/>
    <x v="8"/>
    <s v="En cours de notification"/>
    <x v="8"/>
    <x v="1"/>
  </r>
  <r>
    <s v="218"/>
    <m/>
    <m/>
    <s v="REGION ITASY"/>
    <s v="Travaux de pavage de la route reliant les Communes d'Ampary et Ankaranana d'une longueur de 1,513 Km"/>
    <x v="0"/>
    <x v="1"/>
    <s v="ETAT MALAGASY"/>
    <s v="NA"/>
    <s v="REGION ITASY_x000a_DRTP Itasy"/>
    <s v="Km"/>
    <n v="1.5129999999999999"/>
    <s v="Km de route réhabilitée"/>
    <s v="9.1"/>
    <s v="Km de route réhabilitée"/>
    <m/>
    <m/>
    <m/>
    <m/>
    <s v="Itasy"/>
    <s v="Soavinandriana"/>
    <s v="Ampary_x000a_Ankaranana"/>
    <s v="Usagers de la route"/>
    <m/>
    <m/>
    <m/>
    <m/>
    <m/>
    <s v="CONVENTION N°009-03/GOUV/ITA/PRMP/21 "/>
    <x v="231"/>
    <n v="526480000"/>
    <m/>
    <m/>
    <m/>
    <m/>
    <n v="90"/>
    <s v="CBON"/>
    <n v="-494.03333333333336"/>
    <x v="8"/>
    <n v="0"/>
    <n v="0"/>
    <n v="0"/>
    <n v="0"/>
    <x v="8"/>
    <s v="En cours de notification"/>
    <x v="8"/>
    <x v="1"/>
  </r>
  <r>
    <s v="218"/>
    <m/>
    <m/>
    <s v="REGION ITASY"/>
    <s v="Travaux de réhabilitation des Ruelles dans la ville de Miarinarivo"/>
    <x v="0"/>
    <x v="1"/>
    <s v="ETAT MALAGASY"/>
    <s v="NA"/>
    <s v="REGION ITASY_x000a_DRTP Itasy"/>
    <s v="Km"/>
    <n v="5"/>
    <s v="Km de route réhabilitée"/>
    <s v="9.1"/>
    <s v="Km de route réhabilitée"/>
    <m/>
    <m/>
    <m/>
    <m/>
    <s v="Itasy"/>
    <s v="Miarinarivo"/>
    <s v="Miarinarivo I"/>
    <s v="Usagers de la route"/>
    <m/>
    <m/>
    <m/>
    <m/>
    <m/>
    <s v="CONVENTION N°001-TX/REG/ITA/2020"/>
    <x v="232"/>
    <n v="636393888"/>
    <m/>
    <m/>
    <m/>
    <m/>
    <n v="90"/>
    <s v="FANOMEZANA"/>
    <n v="-494.03333333333336"/>
    <x v="10"/>
    <n v="1"/>
    <n v="1"/>
    <n v="1"/>
    <n v="0"/>
    <x v="10"/>
    <s v="En période de garantie_x000a_date de réception provisoire : 22/07/2020"/>
    <x v="127"/>
    <x v="1"/>
  </r>
  <r>
    <s v="218"/>
    <m/>
    <m/>
    <s v="REGION ITASY"/>
    <s v="Travaux de réhabilitation de la RP 92 reliant Miarinarivo - Manazary et de la RP 99 reliant Manazary à Amboniazy"/>
    <x v="0"/>
    <x v="1"/>
    <s v="ETAT MALAGASY"/>
    <s v="NA"/>
    <s v="REGION ITASY_x000a_DRTP Itasy"/>
    <s v="Km"/>
    <n v="29"/>
    <s v="Km de route réhabilitée"/>
    <s v="9.1"/>
    <s v="Km de route réhabilitée"/>
    <m/>
    <m/>
    <m/>
    <m/>
    <s v="Itasy"/>
    <s v="Miarinarivo"/>
    <s v="Miarinarivo I_x000a_Miarinarivo II_x000a_Manazary"/>
    <s v="Usagers de la route"/>
    <m/>
    <m/>
    <m/>
    <m/>
    <m/>
    <s v="CONVENTION N°002-TX/REG/ITA/2020"/>
    <x v="233"/>
    <n v="536668800"/>
    <m/>
    <m/>
    <m/>
    <d v="2020-06-11T00:00:00"/>
    <n v="90"/>
    <s v="MAHAVITA"/>
    <n v="-5.2222222222222223"/>
    <x v="10"/>
    <n v="1"/>
    <n v="1"/>
    <n v="1"/>
    <n v="0"/>
    <x v="10"/>
    <s v="En période de garantie_x000a_date de réception provisoire : 31/10/2020"/>
    <x v="128"/>
    <x v="1"/>
  </r>
  <r>
    <s v="218"/>
    <s v="CP 19"/>
    <m/>
    <s v="DRTP ITASY"/>
    <s v="Travaux d'entretien courant de la RNS 1 en terre"/>
    <x v="1"/>
    <x v="0"/>
    <s v="ETAT MALAGASY"/>
    <s v="NA"/>
    <s v="DRTP Itasy"/>
    <s v="Km"/>
    <n v="6"/>
    <s v="Km de route réhabilitée"/>
    <s v="9.1"/>
    <s v="Km de route entretenue"/>
    <s v="S 18°899'142&quot; / E 46°663'060&quot;"/>
    <s v="S 18°856'286&quot; / E  46°637'662&quot;"/>
    <s v="128+000"/>
    <s v="134+000"/>
    <s v="Itasy"/>
    <s v="Miarinarivo"/>
    <s v="Analavory"/>
    <s v="Usagers de la route"/>
    <m/>
    <m/>
    <m/>
    <m/>
    <m/>
    <s v="CONVENTION N° 01- DRTP/Itasy/CP 19/FER/2021"/>
    <x v="234"/>
    <m/>
    <m/>
    <m/>
    <m/>
    <m/>
    <n v="60"/>
    <s v="TANATSARA"/>
    <n v="-741.55"/>
    <x v="57"/>
    <m/>
    <n v="0"/>
    <n v="0"/>
    <n v="0"/>
    <x v="8"/>
    <s v="Suspendu"/>
    <x v="8"/>
    <x v="1"/>
  </r>
  <r>
    <s v="218"/>
    <s v="CP 19"/>
    <m/>
    <s v="DRTP ITASY"/>
    <s v="Travaux d'entretien courant de la RNS 1 en terre"/>
    <x v="1"/>
    <x v="0"/>
    <s v="ETAT MALAGASY"/>
    <s v="NA"/>
    <s v="DRTP Itasy"/>
    <s v="Km"/>
    <n v="4"/>
    <s v="Km de route réhabilitée"/>
    <s v="9.1"/>
    <s v="Km de route entretenue"/>
    <s v="S 18°856'286&quot; / E 46°637'662&quot;"/>
    <s v="S 18°861'595&quot; / E  46°612'872&quot;"/>
    <s v="134+000"/>
    <s v="138+000"/>
    <s v="Itasy"/>
    <s v="Miarinarivo"/>
    <s v="Analavory"/>
    <s v="Usagers de la route"/>
    <m/>
    <m/>
    <m/>
    <m/>
    <m/>
    <s v="CONVENTION N° 02- DRTP/Itasy/CP 19/FER/2021"/>
    <x v="235"/>
    <m/>
    <m/>
    <m/>
    <m/>
    <m/>
    <n v="60"/>
    <s v="TANATSARA"/>
    <n v="-741.55"/>
    <x v="57"/>
    <m/>
    <n v="0"/>
    <n v="0"/>
    <n v="0"/>
    <x v="8"/>
    <s v="Suspendu"/>
    <x v="8"/>
    <x v="1"/>
  </r>
  <r>
    <s v="206"/>
    <s v="369"/>
    <s v="CONSTRUCTION ET REHABILITATION DES ROUTES NATIONALES"/>
    <s v="DRTP BETSIBOKA"/>
    <s v="TRAVAUX DE REHABILITATION DE LA ROUTE NATIONALE RN4 (CONTRAT CADRE) entre PK 10+000 au PK 20+000 et PK 180+000 au PK 403+000"/>
    <x v="0"/>
    <x v="1"/>
    <s v="ETAT MALAGASY"/>
    <n v="5640854600"/>
    <s v="RAOLONARIVO Andry Antenaina, Chef de Service de Suivi et Contrôle des travaux, Tél : 034 02 452 73, E-mail : araolonarivo@gmail.com_x000a_RAZAFIMANJATO A. Edith, Chef de Service Régional des Travaux Publics de Betsiboka, _x000a_Tél : 034 01 127 15 / 034 13 910 45, E-mail : edithrazafi16@gmail.com"/>
    <s v="Km"/>
    <n v="233"/>
    <s v="Km de route entretenue"/>
    <s v="9.1"/>
    <s v="Km de route rehabilitée et/ou construite"/>
    <s v="Début PK 10+000 18°50'25.6''S   47°27'41.8''E ;_x000a_Début PK 180+000 17°40'29''S   46°59'06''E ; "/>
    <s v="Fin PK 20+000 : 18°44'39.1''S   47°20'28.8''E_x000a_Fin PK 403+000 : 16°29'04''S   47°09'23''E"/>
    <s v="PK 10+000 (Talatamaty)_x000a_PK 180+000 (Limite Ex-DIRTPI T/M)"/>
    <s v="PK 20+000 (Ambohidratrimo)_x000a_PK 403 (Tsarahonenana)"/>
    <s v="Analamanga / Betsiboka"/>
    <s v="Ambohidratrimo, Maevatanana Tsaratanana"/>
    <s v="Talatamaty, Ambohidratrimo, Ankazobe, Mahatsinjo, Andriba, Antsiafabositra, Antanimbary, Beanana, Maevatanana II, Maevatanana, Berivotra 5/5, Ambalanjanakomby, Andranomamy, Ambondromamy"/>
    <s v="Toute la population des Districts d'Ambohidratrimo et de Maevatanana"/>
    <n v="120"/>
    <m/>
    <m/>
    <m/>
    <m/>
    <s v="022 MCC-TR/MATP/PRMP/TP-RPI.21 RELATIF AU CONTRAT CADRE N° 003 CCTR/MATP/PRMP/TP-RPI.21"/>
    <x v="236"/>
    <n v="5549942283"/>
    <m/>
    <m/>
    <m/>
    <d v="2021-08-10T00:00:00"/>
    <n v="150"/>
    <s v="ECH BTP"/>
    <n v="0.1"/>
    <x v="21"/>
    <n v="20"/>
    <n v="0.35"/>
    <n v="0.35"/>
    <n v="0"/>
    <x v="21"/>
    <s v="Suite aux retards dans les préparatifs de la descente sur terrain, la réunion préparatoire n'a eu lieu que le 07 septembre 2021 et l'implantation n'a eu lieu que le 08 septembre 2021. Le document d'exécution n'est parvenu à l'administration que le 07 octobre 2021 et a été approuvé par l'Ingénieur de Contrôle le 11 octobre 2021."/>
    <x v="129"/>
    <x v="1"/>
  </r>
  <r>
    <s v="206"/>
    <m/>
    <m/>
    <s v="DIRECTION DES INFRASTRUCTURES (DINFRA)"/>
    <s v="TRAVAUX D'ENTRETIEN COURANT DE LA ROUTE RELIANT LA COMMUNE RURALE MANANDRIANA ET LA COMMUNE RURALE VILIHAZO ,L=14 km"/>
    <x v="1"/>
    <x v="0"/>
    <s v="ETAT MALAGASY"/>
    <m/>
    <s v="Ingénieur en Chef: SAMBISOLO Emile Joseph_x000a_Ingénieur de contrôle: ANDRIAMALALAVONJY Solomanoro_x000a_Ingenieur de surveillance:  RAVONINJATOVO Marc Rolando_x000a_Assistant de surveillance: RAKOTONAIVO Benjamina"/>
    <s v="Km"/>
    <n v="14"/>
    <m/>
    <n v="9.1"/>
    <s v="Km de route entretenue"/>
    <s v="Latitude: 18°81'05,2&quot;S_x000a_longitude: 47°58'77.6&quot;"/>
    <s v="Latitude:18°81'02.1&quot;S_x000a_longitude:47°66'55,3 E"/>
    <m/>
    <m/>
    <s v="Analamanga"/>
    <s v="AVARADRANO"/>
    <s v="MANANDRINA_x000a_VILIHAZO"/>
    <m/>
    <m/>
    <m/>
    <m/>
    <m/>
    <m/>
    <s v="CONVENTION N°39 TR/MATP/PRMP/TP-FR.20"/>
    <x v="237"/>
    <n v="167986926.38999999"/>
    <m/>
    <m/>
    <m/>
    <d v="2020-10-30T00:00:00"/>
    <n v="60"/>
    <s v="ENTREPRISE FIO"/>
    <n v="-5.9833333333333334"/>
    <x v="10"/>
    <m/>
    <n v="1"/>
    <n v="1"/>
    <n v="0"/>
    <x v="10"/>
    <s v="Periode de garantie ; RP : 07/01/2021_x000a_Dossiers de paiement transmis au Fonds Routier à hauteur de 100%_x000a_En attente de paiement_x000a_En cours d'audit par le Fonds Routier"/>
    <x v="108"/>
    <x v="1"/>
  </r>
  <r>
    <s v="206"/>
    <m/>
    <m/>
    <s v="DIRECTION DES INFRASTRUCTURES (DINFRA)"/>
    <s v="Travaux d'Entretien courant de la route reliant la commune rurale d'Ankadikely Ilafy et la commune rurale Fieferana (L=6,2 km)"/>
    <x v="1"/>
    <x v="0"/>
    <s v="ETAT MALAGASY"/>
    <m/>
    <s v="Ingénieur en Chef: SAMBISOLO Emile Joseph_x000a_Ingénieur en Chef Adjoint: RAKOTOVAO Marcellin_x000a_Ingénieur de contrôle: RAVONINJATOVO Marc Rolando_x000a_Ingenieur de surveillance: ANDRIANTSILAIZINA Erickson_x000a_Ingénieur de surveillance: RAZAFINDRIANILANA Hoby_x000a_Assistant de surveillance: RAKOTOMALALA Hary Manavotra_x000a_Assistant de surveillance: RAKOTONDRAMANANA Hery Ny Antra"/>
    <s v="Km"/>
    <n v="6.2"/>
    <m/>
    <n v="9.1"/>
    <s v="Km de route entretenue"/>
    <s v="Latitude: 18,85427° S_x000a_longitude: 47,55381° E"/>
    <s v="Latitude:18,84417°S_x000a_longitude:47,60433°E"/>
    <s v="PK 0+000"/>
    <s v="PK 6+200"/>
    <s v="Analamanga"/>
    <s v="AVARADRANO"/>
    <s v="ANKADIKELY ILAFY_x000a_FIEFERANA"/>
    <m/>
    <m/>
    <m/>
    <m/>
    <m/>
    <m/>
    <s v="CONVENTION N°051TR/MATP/PRMP/TP-FR.20"/>
    <x v="238"/>
    <n v="688886945.60000002"/>
    <m/>
    <m/>
    <m/>
    <d v="2020-11-06T00:00:00"/>
    <n v="60"/>
    <s v="ENTREPRISE MTS"/>
    <n v="-5.8666666666666663"/>
    <x v="10"/>
    <m/>
    <n v="1"/>
    <n v="1"/>
    <n v="0"/>
    <x v="10"/>
    <s v="Periode de garantie ; RP : 05/01/2021_x000a_Dossiers de paiement transmis au Fonds Routier à hauteur de 100%_x000a_En attente de paiement_x000a_En cours d'audit par le Fonds Routier"/>
    <x v="130"/>
    <x v="1"/>
  </r>
  <r>
    <s v="206"/>
    <m/>
    <m/>
    <s v="DIRECTION DES INFRASTRUCTURES (DINFRA)"/>
    <s v="TRAVAUX DE REHABILITATION DE LA VOIE URBAINE DANS LES GRANDES VILLES REPARTIS EN SEPT LOTS (CONTRAT CADRE): LOT 1 :VILLE D'ANTANANARIVO_x000a_Axe: Ankadimbahoaka vers Ampasika: PK 0 au PK0+500"/>
    <x v="1"/>
    <x v="1"/>
    <s v="ETAT MALAGASY"/>
    <m/>
    <s v="Ingénieur en Chef: ANDRIAMALALAVONJY Solomanoro_x000a_Ingénieur de contrôle: RAVONINJATOVO Marc Rolando_x000a_Ingenieur de surveillance: ANDRIANTSILAIZINA Erickson_x000a_Ingénieur de surveillance: RAZAFITSIALONINA Andry Tahiry_x000a_Assistant de surveillance: ZAFINDRAZAKA Todisoa Tsiky_x000a_Assistant de surveillance: RAKOTOMANANA José"/>
    <s v="Km"/>
    <n v="0.5"/>
    <m/>
    <n v="9.1"/>
    <s v="Km de route entretenue"/>
    <s v="latitude: S18°56'35''33&quot;  longitude E47°31'22''62&quot;"/>
    <s v="latitude S18°56'43''48&quot;  longitude E 47°31°8''87&quot;"/>
    <s v="PK0 Ankadimbahoaka"/>
    <s v="PK0+500"/>
    <s v="Analamanga"/>
    <s v="Antananarivo Renivohitra"/>
    <s v="ANTANANARIVO"/>
    <m/>
    <m/>
    <m/>
    <m/>
    <m/>
    <m/>
    <s v="MARCHE SUBSEQUENT N°019-MCC/MATP/PRMP/TP-RPI,20 RELATIF AU CONTRAT CADRE N°01CC/MATP/PRMP/TP-RPI,20"/>
    <x v="239"/>
    <n v="199500000"/>
    <m/>
    <m/>
    <m/>
    <d v="2020-12-22T00:00:00"/>
    <n v="30"/>
    <s v="ENTREPRISE ISO CONSTRUCTION"/>
    <n v="-11.2"/>
    <x v="10"/>
    <m/>
    <n v="1"/>
    <n v="1"/>
    <n v="0"/>
    <x v="10"/>
    <s v="Periode de garantie ; RP : 21/01/2021_x000a_Dossiers de paiement transmis au trésor à hauteur de 100%"/>
    <x v="131"/>
    <x v="1"/>
  </r>
  <r>
    <s v="206"/>
    <m/>
    <m/>
    <s v="DIRECTION DES INFRASTRUCTURES (DINFRA)"/>
    <s v="TRAVAUX DE REHABILITATION DE LA VOIE URBAINE DANS LES GRANDES VILLES REPARTIS EN SEPT LOTS (Contrat cadre) : LOT 01: Ville d'Antananarivo _x000a_Axe: PK 1+100 (STATION JOVENA ANDRONDRAKELY ) au Pk 2+900 (Station Shell Rond Point By-pass ) en intevenant sur les chaussées"/>
    <x v="1"/>
    <x v="1"/>
    <s v="ETAT MALAGASY"/>
    <m/>
    <s v="Ingénieur en Chef: SAMBISOLO Emile Joseph_x000a_Ingénieur Chargé de contrôle : RAZAFITSIALONINA Andry Tahiry,Ing TP_x000a_Ingénieur Chargé de surveillance: RAVONINJATOVO Marc Rolando, SRTP Analamanga;_x000a_Assistant de surveillance: RASOANAIVO Lalaina Hyacinthe, Technicien des TP"/>
    <s v="Km"/>
    <n v="1.8"/>
    <m/>
    <n v="9.1"/>
    <s v="Km de route entretenue"/>
    <s v="S 18°56,95&quot;-E 47°32'10,93&quot;"/>
    <s v="S 18°57'9,79&quot; E 47°32'46,03&quot;"/>
    <s v="PK 1+100"/>
    <s v="PK 2+900"/>
    <s v="Analamanga"/>
    <s v="Antananarivo Renivohitra"/>
    <s v="ANTANANARIVO"/>
    <m/>
    <m/>
    <m/>
    <m/>
    <m/>
    <m/>
    <s v="MARCHE SUBSEQUENT N°023-MCC/MATP/PRMP/TP-RPI.20 RELATIF AU CONTRAT CADRE N°01 CC/MATP/PRMP/TP-RPI.20"/>
    <x v="240"/>
    <n v="199998500"/>
    <m/>
    <m/>
    <m/>
    <d v="2021-02-16T00:00:00"/>
    <n v="30"/>
    <s v="ISO CONSTRUCTION"/>
    <n v="-9.3333333333333339"/>
    <x v="10"/>
    <m/>
    <n v="1"/>
    <n v="1"/>
    <n v="0"/>
    <x v="10"/>
    <s v="Periode de garantie ; RP : 31/03/2021"/>
    <x v="132"/>
    <x v="1"/>
  </r>
  <r>
    <s v="206"/>
    <m/>
    <m/>
    <s v="DIRECTION DES INFRASTRUCTURES (DINFRA)"/>
    <s v="Travaux de réhabilitation de la voie urbaine dans les grandes villes repartis en sept lots (CONTRAT CADRE): LOT 01: VILLE D'ANTANANARIVO"/>
    <x v="1"/>
    <x v="1"/>
    <s v="ETAT MALAGASY"/>
    <m/>
    <s v="Ingénieur en Chef: RAHARISON Solonirina Elie_x000a_Ingénieur Chargé de contrôle: RAVONINJATOVO Marc Rolando, Chef SRTP Analamanga;_x000a_Ingénieur Chargé de surveillance: ANDRIANTSILAIZINA Erickson, Ingénieur TP SRTP Analamanga;_x000a_Assistant de surveillance: RAKOTOMANANA Jose"/>
    <s v="Km"/>
    <m/>
    <m/>
    <n v="9.1"/>
    <s v="Km de route entretenue"/>
    <s v="S18°55'36,4&quot;_x000a_E 47°33'39,3&quot;"/>
    <s v="S 18°55'16,8&quot;-_x000a_E 47°32'25,6"/>
    <m/>
    <m/>
    <s v="Analamanga"/>
    <s v="Antananarivo Renivohitra"/>
    <s v="Commune Urbaine d'Antananarivo"/>
    <m/>
    <m/>
    <m/>
    <m/>
    <m/>
    <m/>
    <s v="MARCHE SUBSEQUENT N°016-MCC/MATP/PRMP/TP-RPI.20 RELATIF AU CONTRAT CADRE N°01 CC/MATP/PRMP/TP-RPI."/>
    <x v="241"/>
    <n v="143464726.96000001"/>
    <m/>
    <m/>
    <m/>
    <d v="2021-02-11T00:00:00"/>
    <n v="60"/>
    <s v="COLAS"/>
    <n v="-4.25"/>
    <x v="10"/>
    <m/>
    <n v="1"/>
    <n v="1"/>
    <n v="0"/>
    <x v="10"/>
    <s v="Periode de garantie ; RP : 01/04/2021"/>
    <x v="8"/>
    <x v="1"/>
  </r>
  <r>
    <s v="206"/>
    <m/>
    <m/>
    <s v="DIRECTION DES INFRASTRUCTURES (DINFRA)"/>
    <s v="Travaux d'Entretien de Routes à Anjozorobe"/>
    <x v="1"/>
    <x v="0"/>
    <s v="ETAT MALAGASY"/>
    <m/>
    <s v="Ingénieur en chef: SAMBISOLO Emile Joseph:_x000a_Ingénieur Chargé de contrôle: RAVONINJATOVO Marc Rolando_x000a_Ingénieur Chargé de surveillance: RAZAFINJATOVO Fetra Lalaina,  ANDRIANTSILAIZINA Erickson:_x000a_Assistant de surveillance: RAKOTONAIVO Andrianarijao Benjamina"/>
    <s v="Km"/>
    <m/>
    <m/>
    <n v="9.1"/>
    <s v="Km de route entretenue"/>
    <s v="S 18,41223 ;E 47,88167"/>
    <s v="S 18,40325; E 47,87869"/>
    <m/>
    <m/>
    <s v="Analamanga"/>
    <s v="ANJOZOROBE"/>
    <s v="Commune Urbaine d'Anjozorobe"/>
    <m/>
    <m/>
    <m/>
    <m/>
    <m/>
    <m/>
    <s v="CONVENTION N° 122-TR/MATP/PRMP/TP-FR.20"/>
    <x v="242"/>
    <n v="485110304.39999998"/>
    <m/>
    <m/>
    <m/>
    <d v="2021-02-23T00:00:00"/>
    <n v="45"/>
    <s v="SAVA"/>
    <n v="-5.7333333333333334"/>
    <x v="10"/>
    <m/>
    <n v="1"/>
    <n v="1"/>
    <n v="0"/>
    <x v="10"/>
    <s v="Periode de garantie ; RP : 04/06/2021_x000a_1/audit par le Fonds Routier le 01 juin 2021"/>
    <x v="8"/>
    <x v="1"/>
  </r>
  <r>
    <s v="206"/>
    <m/>
    <m/>
    <s v="DIRECTION DES INFRASTRUCTURES (DINFRA)"/>
    <s v="Travaux de rehabilitation de la voie urbaine dans les grandes villes repartis en sept lts (contrat cadre) Lot 1 : VILLE D'ANTANANARIVO"/>
    <x v="0"/>
    <x v="1"/>
    <s v="ETAT MALAGASY"/>
    <m/>
    <s v="Ingénieur en Chef: ANDRIAMALALAVONJY Solomanoro;_x000a_Ingénieur Chargé de contrôle: RAVONINJATOVO Marc Rolando;_x000a_Ingénieur Chargé de surveillance: ANDRIANTSILAIZINA Erickson_x000a_Assistant de surveillance: RAKOTONAIVO Benjamina "/>
    <s v="Km"/>
    <m/>
    <m/>
    <n v="9.1"/>
    <s v="Km de route entretenue"/>
    <s v="latitude  18°55'8,57''S  Longitude  47°31'41,14''E"/>
    <s v="Latitude  18°56'7,91''S  Longitude  47°31'43,10''E"/>
    <m/>
    <m/>
    <s v="Analamanga"/>
    <s v="Antananarivo Renivohitra"/>
    <s v="Commune Urbaine d'Antananarivo"/>
    <m/>
    <m/>
    <m/>
    <m/>
    <m/>
    <m/>
    <s v="MARCHE SUBSEQUENT N°01-MCC/MATP/PRMP/TP-RPI,20 RELATIF AU CONTRAT CADRE N°01 CC/MATP/PRMP/TP-RPI,20"/>
    <x v="243"/>
    <n v="753757194.41999996"/>
    <m/>
    <m/>
    <m/>
    <d v="2021-02-19T00:00:00"/>
    <n v="45"/>
    <s v="SMATP"/>
    <n v="-5.822222222222222"/>
    <x v="10"/>
    <m/>
    <n v="1"/>
    <n v="1"/>
    <n v="0"/>
    <x v="10"/>
    <s v="Periode de garantie ; RP : 30/06/2021"/>
    <x v="8"/>
    <x v="1"/>
  </r>
  <r>
    <s v="206"/>
    <s v="369"/>
    <s v="CONSTRUCTION ET REHABILITATION DES ROUTES NATIONALES"/>
    <s v="DIRECTION DES INFRASTRUCTURES (DINFRA)"/>
    <s v="TRAVAUX DE REPARATION DE LA ROUTE RNP2 REPARTI EN TROIS LOTS:_x000a_LOT 2: ENTRE PK203+000 ET 250+000; "/>
    <x v="1"/>
    <x v="1"/>
    <s v="ETAT MALAGASY"/>
    <m/>
    <s v="Ingénieur en Chef: RAKOTOVAO Andriatiana Marcellin_x000a_Ingénieur de contrôle:TABERA Hanitra Sarinety_x000a_Ingenieur de surveillance: RALEFA Yvon Alexandre_x000a_Ingénieur de surveillance: RABEZAHARIMANGA Livahasina Sitraka_x000a_Assistant de surveillance:RAKOTOMALALA Hary Manavotra_x000a_Assistant de surveillance: RASOANAIVO Lalaina Hyacinthe"/>
    <s v="Km"/>
    <n v="47"/>
    <m/>
    <n v="9.1"/>
    <s v="Km de route entretenue"/>
    <s v=" latitude S18,958043S  longitude 48,828907E"/>
    <s v=" latitude 18,821869S longitude 49?076158E"/>
    <m/>
    <m/>
    <s v="Atsinanana"/>
    <s v="Brickaville"/>
    <m/>
    <m/>
    <m/>
    <m/>
    <m/>
    <m/>
    <m/>
    <s v="CONVETION N° 020-TR/MATP/PRMP/TP-RPI.20"/>
    <x v="244"/>
    <n v="401295168"/>
    <m/>
    <m/>
    <m/>
    <d v="2020-12-17T00:00:00"/>
    <n v="120"/>
    <s v="ENTREPRISE MINO_x000a_RAMINOSON Lantonirina Franck Aimé"/>
    <n v="-2.0916666666666668"/>
    <x v="10"/>
    <m/>
    <n v="1"/>
    <n v="1"/>
    <n v="0"/>
    <x v="10"/>
    <s v="Periode de garantie ; RP : 22/04/2021"/>
    <x v="133"/>
    <x v="1"/>
  </r>
  <r>
    <s v="206"/>
    <s v="369"/>
    <s v="CONSTRUCTION ET REHABILITATION DES ROUTES NATIONALES"/>
    <s v="DIRECTION DES INFRASTRUCTURES (DINFRA)"/>
    <s v="TRAVAUX DE REPARATION DE LA ROUTE RNP2 REPARTI EN TROIS LOTS:_x000a_LOT 1: ENTRE PK6+000 ET 30+000; ENTRE 68+000 ET 115+000"/>
    <x v="1"/>
    <x v="1"/>
    <s v="ETAT MALAGASY"/>
    <m/>
    <s v="Ingénieur en Chef: RAKOTOVAO Andriatiana Marcellin_x000a_Ingénieur de contrôle:TABERA Hanitra Sarinety_x000a_Ingenieur de surveillance: RALEFA Yvon Alexandre_x000a_Ingénieur de surveillance: RABEZAHARIMANGA Livahasina Sitraka_x000a_Assistant de surveillance:RAKOTOMALALA Hary Manavotra_x000a_Assistant de surveillance: RASOANAIVO Lalaina Hyacinthe"/>
    <s v="Km"/>
    <n v="71"/>
    <m/>
    <n v="9.1"/>
    <s v="Km de route entretenue"/>
    <s v="Section 1:_x000a_latitude S18,895212  longitude E47,564567_x000a_Section 2:_x000a_latitude S18,924121  longitude E47,930997_x000a_"/>
    <s v="Section 1:_x000a_latitude S18,908485  longitude E 47,704992_x000a_Section 2:_x000a_latitude S18,960355  longitude E 48,293795"/>
    <s v="Section 1:_x000a_PK 6+000_x000a_Section 2:_x000a_PK 68+000"/>
    <s v="Section 1:_x000a_PK 30+000_x000a_Section 2:_x000a_PK 115+000"/>
    <s v="Analamanga / Alaotra Mangoro"/>
    <s v="Antananarivo / Manjakandriana / Moramanga"/>
    <m/>
    <m/>
    <m/>
    <m/>
    <m/>
    <m/>
    <m/>
    <s v="CONVETION N° 019-TR/MATP/PRMP/TP-RPI.20"/>
    <x v="245"/>
    <n v="2573263836"/>
    <m/>
    <m/>
    <m/>
    <d v="2020-12-17T00:00:00"/>
    <n v="150"/>
    <s v="ENTREPRISE MINO_x000a_RAMINOSON Lantonirina Franck Aimé"/>
    <n v="-1.4733333333333334"/>
    <x v="10"/>
    <m/>
    <n v="1"/>
    <n v="1"/>
    <n v="0"/>
    <x v="10"/>
    <s v="Periode de garantie ; RP : 21/04/2021"/>
    <x v="134"/>
    <x v="1"/>
  </r>
  <r>
    <s v="206"/>
    <m/>
    <m/>
    <s v="DIRECTION DES INFRASTRUCTURES (DINFRA)"/>
    <s v="TRAVAUX D'ENTRETIEN DE LA ROUTE DE L'HOPITAL ITAOSY"/>
    <x v="1"/>
    <x v="0"/>
    <s v="ETAT MALAGASY"/>
    <m/>
    <s v="Ingénieur en Chef: RAKOTOARISOA Jean Hugues_x000a_Ingénieur de contrôle: RAVONINJATOVO Marc Rolando_x000a_Ingenieur de surveillance: ANDRIANTSILAIZINA Erickson_x000a_Ingénieur de surveillance: RAZAFINJATOVO Jean Fetra Lalaina_x000a_Assistant de surveillance:RAKOTONDRAZAKA Fanomezantsoa Manoela_x000a_Assistant de surveillance: RAKOTOMANANA José"/>
    <s v="Km"/>
    <n v="2.35"/>
    <m/>
    <n v="9.1"/>
    <s v="Km de route entretenue"/>
    <s v="latitude S18°92'76.0&quot;  longitude E47°47'29.6&quot;"/>
    <s v="latitude S18°92'45.4&quot;  longitude E 47°46'15.6&quot;"/>
    <m/>
    <m/>
    <s v="Analamanga"/>
    <s v="Antananarivo Atsimondrano"/>
    <s v="Itaosy"/>
    <m/>
    <m/>
    <m/>
    <m/>
    <m/>
    <m/>
    <s v="CONVENTION N°128 TR-MATP/PRMP/TP-FR.20"/>
    <x v="246"/>
    <n v="298490171.89999998"/>
    <m/>
    <m/>
    <m/>
    <d v="2020-12-03T00:00:00"/>
    <n v="60"/>
    <s v="TOMODACHI ENTREPRISE"/>
    <n v="-5.416666666666667"/>
    <x v="10"/>
    <m/>
    <n v="1"/>
    <n v="1"/>
    <n v="0"/>
    <x v="10"/>
    <s v="Periode de garantie ; RP : 21/05/2021"/>
    <x v="135"/>
    <x v="1"/>
  </r>
  <r>
    <s v="206"/>
    <m/>
    <m/>
    <s v="DIRECTION DES INFRASTRUCTURES (DINFRA)"/>
    <s v="LOT 3: TRAVAUX D'ENTRETIEN DE LA ROUTE RIP8 RELIANT AMPITATAFIKA (PK 7+800 DE LA RNS1) VERS  ALATSINAINY AMBAZAHA DANS LA COMMUNE RURALE D'AMPITATAFIKA, REGION ANALAMANGA, L=5,5 KM"/>
    <x v="1"/>
    <x v="0"/>
    <s v="ETAT MALAGASY"/>
    <m/>
    <s v="Ingénieur en Chef: SAMBISOLO Emile Joseph_x000a_Ingénieur de contrôle: RAVONINJATOVO Marc Rolando_x000a_Ingenieur de surveillance: ANDRIANTSILAIZINA Erickson_x000a_Ingénieur de surveillance:ZAFITSIALONINA Andry Tahiry_x000a_Assistant de surveillance: RASOANAIVO Lalaina Hyancinthe_x000a_Assistant de surveillance: RAKOTONDRAMANANA Hery Ny Antra"/>
    <s v="Km"/>
    <n v="5.5"/>
    <m/>
    <n v="9.1"/>
    <s v="Km de route entretenue"/>
    <s v="latitude S18°93'72.6&quot;  longitude E47°47'83.1&quot;"/>
    <s v="latitude S18°96'54.7&quot;  longitude E 47°46'01.1&quot;"/>
    <s v="7+800"/>
    <m/>
    <s v="Analamanga"/>
    <s v="Antananarivo Atsimondrano"/>
    <s v="Ampitatafika"/>
    <m/>
    <m/>
    <m/>
    <m/>
    <m/>
    <m/>
    <s v="CONVENTION N°063 TR/MATP/PRMP/TP-FR.20"/>
    <x v="247"/>
    <n v="573027500"/>
    <m/>
    <m/>
    <m/>
    <d v="2020-11-27T00:00:00"/>
    <n v="90"/>
    <s v="ATELIER SPECIAL DE CONSTRUCTION &quot;A.S.C&quot;"/>
    <n v="-3.3444444444444446"/>
    <x v="10"/>
    <m/>
    <n v="1"/>
    <n v="1"/>
    <n v="0"/>
    <x v="10"/>
    <s v="Periode de garantie ; RP : 20/04/2021_x000a_audit par le fonds Routier le 03 juin 2021"/>
    <x v="136"/>
    <x v="1"/>
  </r>
  <r>
    <s v="206"/>
    <m/>
    <m/>
    <s v="DIRECTION DES INFRASTRUCTURES (DINFRA)"/>
    <s v="LOT 2: TRAVAUX D'ENTRETIEN DE LA ROUTE RIP8 RELIANT ALATSINAINY AMBAZAHA VERS ANDROHIBE ANTSAHADINTA DANS LA COMMUNE RURALE D'ALATSINAINY AMBAZAHA, REGION ANALAMANGA, L=1,9 KM"/>
    <x v="1"/>
    <x v="0"/>
    <s v="ETAT MALAGASY"/>
    <m/>
    <s v="Ingénieur en Chef: SAMBISOLO Emile Joseph_x000a_Ingénieur de contrôle: RAVONINJATOVO Marc Rolando_x000a_Ingenieur de surveillance: ANDRIANTSILAIZINA Erickson_x000a_Ingénieur de surveillance:ZAFITSIALONINA Andry Tahiry_x000a_Assistant de surveillance: RASOANAIVO Lalaina Hyancinthe_x000a_Assistant de surveillance: RAKOTONDRAMANANA Hery Ny Antra"/>
    <s v="Km"/>
    <n v="1.9"/>
    <m/>
    <n v="9.1"/>
    <s v="Km de route entretenue"/>
    <s v="Latitude S18°97'28.8&quot;  longitude E47°45'81.3&quot;"/>
    <s v="latitude S18°98'44.4&quot;  longitude E 47°46'25.0&quot;"/>
    <m/>
    <m/>
    <s v="Analamanga"/>
    <s v="Antananarivo Atsimondrano"/>
    <s v="ALATSINAINY AMBAZAHA"/>
    <m/>
    <m/>
    <m/>
    <m/>
    <m/>
    <m/>
    <s v="CONVENTION N°062 TR/MATP/PRMP/TP-FR.20"/>
    <x v="248"/>
    <n v="405707350"/>
    <m/>
    <m/>
    <m/>
    <d v="2020-11-27T00:00:00"/>
    <n v="90"/>
    <s v="ATELIER SPECIAL DE CONSTRUCTION &quot;A.S.C&quot;"/>
    <n v="-3.3444444444444446"/>
    <x v="10"/>
    <m/>
    <n v="1"/>
    <n v="1"/>
    <n v="0"/>
    <x v="10"/>
    <s v="Periode de garantie ; RP : 11/08/2021_x000a_audit par le fonds Routier le 03 juin 2021"/>
    <x v="137"/>
    <x v="1"/>
  </r>
  <r>
    <s v="206"/>
    <m/>
    <m/>
    <s v="DIRECTION DES INFRASTRUCTURES (DINFRA)"/>
    <s v="LOT 1: TRAVAUX D'ENTRETIEN DE LA ROUTE RIP8 RELIANT ANDROHIBE ANTSAHADINTA VERS AMPILANONANA ANTSAHADINTA DANS LA COMMUNE RURALE D'ANDROHIBE ATSAHADINTA, REGION ANALAMANGA, L=3,4 KM"/>
    <x v="1"/>
    <x v="0"/>
    <s v="ETAT MALAGASY"/>
    <m/>
    <s v="Ingénieur en Chef: SAMBISOLO Emile Joseph_x000a_Ingénieur de contrôle: RAVONINJATOVO Marc Rolando_x000a_Ingenieur de surveillance: ANDRIANTSILAIZINA Erickson_x000a_Ingénieur de surveillance:ZAFITSIALONINA Andry Tahiry_x000a_Assistant de surveillance: RASOANAIVO Lalaina Hyancinthe_x000a_Assistant de surveillance: RAKOTONDRAMANANA Hery Ny Antra"/>
    <s v="Km"/>
    <n v="3.4"/>
    <m/>
    <n v="9.1"/>
    <s v="Km de route entretenue"/>
    <s v="Latitude S18°98'44.4&quot;  longitude E47°46'25.0&quot;"/>
    <s v="Latitude S19°01'00.2&quot;  longitude E 47°46'47.0&quot;"/>
    <s v="PK 7+400"/>
    <s v="pk 10+800"/>
    <s v="Analamanga"/>
    <s v="Antananarivo Atsimondrano"/>
    <s v="ANDROHIBE ATSAHADINTA"/>
    <m/>
    <m/>
    <m/>
    <m/>
    <m/>
    <m/>
    <s v="CONVENTION N°061 TR-MATP/PRMP/TP-FR.20"/>
    <x v="249"/>
    <n v="471728620"/>
    <m/>
    <m/>
    <m/>
    <d v="2020-11-25T00:00:00"/>
    <n v="90"/>
    <s v="ENTREPRISE MAHAVANONTSOA"/>
    <n v="-3.3666666666666667"/>
    <x v="10"/>
    <m/>
    <n v="1"/>
    <n v="1"/>
    <n v="0"/>
    <x v="10"/>
    <s v="Periode de garantie ; RP : 20/04/2021_x000a_audit par le fonds Routier le 03 juin 2021"/>
    <x v="138"/>
    <x v="1"/>
  </r>
  <r>
    <s v="206"/>
    <m/>
    <m/>
    <s v="DIRECTION DES INFRASTRUCTURES (DINFRA)"/>
    <s v="TRAVAUX DE REPARATION DE LA DIGUE D'ANDRIAMPAMAKY- AMBOHITRONY, DANS LE DISTRICT DE MANJAKANDRINA, REGION ANALAMANGA"/>
    <x v="1"/>
    <x v="1"/>
    <s v="ETAT MALAGASY"/>
    <m/>
    <s v="Ingénieur en Chef: SAMBISOLO Emile Joseph_x000a_Ingénieur de contrôle: RAVONINJATOVO Marc Rolando_x000a_Ingenieur de surveillance: ANDRIANTSILAIZINA Erickson_x000a_Ingénieur de surveillance: RAKOTONDRAVELO Maminiaina _x000a_Assistant de surveillance: ZAFIMAHATRATRA Ignace Patrick"/>
    <s v="Km"/>
    <m/>
    <m/>
    <n v="9.1"/>
    <s v="Km de route entretenue"/>
    <s v="latitude S18°44'18.06&quot;  longitude E47°46'17.36&quot;"/>
    <s v="latitude S18°44'51.40&quot;  longitude E 47°46'6.67&quot;"/>
    <m/>
    <m/>
    <s v="Analamanga"/>
    <s v="MANJAKANDRINA"/>
    <s v="ANDRIAMPAMAKY- AMBOHITRONY"/>
    <m/>
    <m/>
    <m/>
    <m/>
    <m/>
    <m/>
    <s v="CONVENTION N°091 TR-MATP/PRMP/TP-RPI.20"/>
    <x v="250"/>
    <n v="191528134"/>
    <m/>
    <m/>
    <m/>
    <d v="2020-12-18T00:00:00"/>
    <n v="60"/>
    <s v="RAKOTONIAINA Jimmy Claudio_x000a_ENTREPRISE JCR"/>
    <n v="-5.166666666666667"/>
    <x v="10"/>
    <m/>
    <n v="1"/>
    <n v="1"/>
    <n v="0"/>
    <x v="10"/>
    <s v="Periode de garantie ; RP : 26/03/2021"/>
    <x v="8"/>
    <x v="1"/>
  </r>
  <r>
    <s v="206"/>
    <m/>
    <m/>
    <s v="DIRECTION DES INFRASTRUCTURES (DINFRA)"/>
    <s v="TRAVAUX DE PAVAGE DE LA ROUTE RNP2 AMBOHIMANGAKELY- BETSIZARAINA- AMBOHIMALALA"/>
    <x v="1"/>
    <x v="0"/>
    <s v="ETAT MALAGASY"/>
    <m/>
    <s v="Ingénieur en Chef: RAKOTOARISOA Jean Hugues_x000a_Ingénieur de contrôle: RAVONINJATOVO Marc Rolando_x000a_Ingenieur de surveillance: ANDRIANTSILAIZINA Erickson_x000a_Ingénieur de surveillance: RAHARISON Solonirina Elie_x000a_Assistant de surveillance: ZAFIMAHATRATRA Ignace Patrick"/>
    <s v="Km"/>
    <m/>
    <m/>
    <n v="9.1"/>
    <s v="Km de route entretenue"/>
    <s v="latitude S18°54'0.666&quot;  longitude E47°35'48.606&quot;"/>
    <s v="latitude S18°54'37.446&quot;  longitude E 47°34'23.94&quot;"/>
    <m/>
    <m/>
    <s v="Analamanga"/>
    <s v="Antananarivo Avaradrano"/>
    <s v="AMBOHIMANGAKELY- BETSIZARAINA- AMBOHIMALALA"/>
    <m/>
    <m/>
    <m/>
    <m/>
    <m/>
    <m/>
    <s v="CONVENTION N°083 TR/MATP/PRMP/TP-FR.20"/>
    <x v="251"/>
    <n v="758318537.64199996"/>
    <m/>
    <m/>
    <m/>
    <d v="2020-12-14T00:00:00"/>
    <n v="60"/>
    <s v="RANDRIMIFIDIMANANA LAZA_x000a_SOCIETE PACOM CONSTRUCTION"/>
    <n v="-5.2333333333333334"/>
    <x v="10"/>
    <m/>
    <n v="1"/>
    <n v="1"/>
    <n v="0"/>
    <x v="10"/>
    <s v="Periode de garantie ; RP : 30/03/2021"/>
    <x v="8"/>
    <x v="1"/>
  </r>
  <r>
    <s v="206"/>
    <m/>
    <m/>
    <s v="DIRECTION DES INFRASTRUCTURES (DINFRA)"/>
    <s v="TRAVAUX D'ENTRETIEN DE ROUTE RELIANT LA RNS3- AMBOHITROLOMAHITSY"/>
    <x v="1"/>
    <x v="0"/>
    <s v="ETAT MALAGASY"/>
    <m/>
    <s v="Ingénieur en Chef: RAKOTOARISOA Jean Hugues_x000a_Ingénieur de contrôle: RAVONINJATOVO Marc Rolando_x000a_Ingenieur de surveillance: ANDRIANTSILAIZINA Erickson_x000a_Ingénieur de surveillance: RAZAFINJATOVO Jean Fetra Lalaina_x000a_Assistant de surveillance: ANDRIARISOA Antsa Ny Aina_x000a_Assistant de surveillance: RAKOTOMANANA José"/>
    <s v="Km"/>
    <n v="6.4249999999999998"/>
    <m/>
    <n v="9.1"/>
    <s v="Km de route entretenue"/>
    <s v="latitude S18°74'88.6&quot;  longitude E47°64'86.8&quot;"/>
    <s v="latitude S18°78'61.9&quot;  longitude E 47°67'49.0&quot;"/>
    <s v="PK 0+000"/>
    <s v="PK  6+425"/>
    <s v="Analamanga"/>
    <s v="Antananarivo Avaradrano"/>
    <s v="AMBOHITROLOMAHITSY"/>
    <m/>
    <m/>
    <m/>
    <m/>
    <m/>
    <m/>
    <s v="CONVENTION N°059 TR/MATP/PRMP/TP-FR.20"/>
    <x v="252"/>
    <n v="275230924.39999998"/>
    <m/>
    <m/>
    <m/>
    <d v="2020-12-07T00:00:00"/>
    <n v="60"/>
    <s v="ENTREPRISE ECORA"/>
    <n v="-5.35"/>
    <x v="10"/>
    <m/>
    <n v="1"/>
    <n v="1"/>
    <n v="0"/>
    <x v="10"/>
    <s v="Periode de garantie ; RP : 15/04/2021_x000a_audit par le fonds Routier le 01 juin 2021"/>
    <x v="139"/>
    <x v="1"/>
  </r>
  <r>
    <s v="206"/>
    <m/>
    <m/>
    <s v="DIRECTION DES INFRASTRUCTURES (DINFRA)"/>
    <s v="TRAVAUX DE REPARATION DE LA ROUTE RELIANT SAMBAINA- ANKADIMANGA DANS LE DISTRICT DE MANJAKANDRINA, REGION ANALAMANGA"/>
    <x v="1"/>
    <x v="1"/>
    <s v="ETAT MALAGASY"/>
    <m/>
    <s v="Ingénieur en Chef: SAMBISOLO Emile Joseph_x000a_Ingénieur de contrôle: RAVONINJATOVO Marc Rolando_x000a_Ingenieur de surveillance: ANDRIANTSILAIZINA Erickson_x000a_Ingénieur de surveillance: RALEFA Yvon Alexandre_x000a_Assistant de surveillance: ZAFIMAHATRATRA Ignace Patrick_x000a_Assistant de surveillance: RAKOTOMANANA José"/>
    <s v="Km"/>
    <m/>
    <m/>
    <n v="9.1"/>
    <s v="Km de route entretenue"/>
    <s v="latitude S18°53'30.98&quot;  longitude E47°47'4.96&quot;"/>
    <s v="latitude S18°55'31.06&quot;  longitude E 47°46'39.33&quot;"/>
    <m/>
    <m/>
    <s v="Analamanga"/>
    <s v="MANJAKANDRINA"/>
    <s v="SAMBAINA- ANKADIMANGA "/>
    <m/>
    <m/>
    <m/>
    <m/>
    <m/>
    <m/>
    <s v="CONVETION N° 095-MATP/PRMP/TP-RPI.20"/>
    <x v="253"/>
    <n v="181328787.25999999"/>
    <m/>
    <m/>
    <m/>
    <d v="2020-12-18T00:00:00"/>
    <n v="60"/>
    <s v="ENTREPRISE RIN'S"/>
    <n v="-5.166666666666667"/>
    <x v="10"/>
    <m/>
    <n v="1"/>
    <n v="1"/>
    <n v="0"/>
    <x v="10"/>
    <s v="Periode de garantie ; RP : 18/02/2021"/>
    <x v="8"/>
    <x v="1"/>
  </r>
  <r>
    <s v="206"/>
    <m/>
    <m/>
    <s v="DIRECTION DES INFRASTRUCTURES (DINFRA)"/>
    <s v="TRAVAUX DE REHABILITATION DE LA VOIE URBAINE DANS LES GRANDES VILLES REPARTIS EN SEPT LOTS (CONTRAT CADRE): LOT 1 :VILLE D'ANTANANARIVO_x000a_Axe: Ankadimbahoaka vers Amapsika: PK 0+500 au PK0+930"/>
    <x v="0"/>
    <x v="1"/>
    <s v="ETAT MALAGASY"/>
    <m/>
    <s v="Ingénieur en Chef: ANDRIAMALALAVONJY Solomanoro_x000a_Ingénieur de contrôle: RAVONINJATOVO Marc Rolando_x000a_Ingenieur de surveillance: ANDRIANTSILAIZINA Erickson_x000a_Ingénieur de surveillance: RAZAFITSIALONINA Andry Tahiry_x000a_Assistant de surveillance: ZAFINDRAZAKA Todisoa Tsiky_x000a_Assistant de surveillance: RAKOTOMANANA José"/>
    <s v="Km"/>
    <n v="0.43"/>
    <m/>
    <n v="9.1"/>
    <s v="Km de route entretenue"/>
    <s v="latitude S18°56'43''48&quot;  longitude E47°31'8''87&quot;"/>
    <s v="latitude S18°56'47''08&quot;  longitude E 47°30°56''02&quot;"/>
    <s v=" PK 0+500"/>
    <s v="PK 0+930 (shell)"/>
    <s v="Analamanga"/>
    <s v="Antananarivo Renivohitra"/>
    <s v="Commune Urbaine d'Antananarivo"/>
    <m/>
    <m/>
    <m/>
    <m/>
    <m/>
    <m/>
    <s v="MARCHE SUBSEQUENT N°020-MCC/MATP/PRMP/TP-RPI,20 RELATIF AU CONTRAT CADRE N°01CC/MATP/PRMP/TP-RPI,20"/>
    <x v="254"/>
    <n v="199352750"/>
    <m/>
    <m/>
    <m/>
    <d v="2020-12-22T00:00:00"/>
    <n v="30"/>
    <s v="ENTREPRISE ISO CONSTRUCTION"/>
    <n v="-11.2"/>
    <x v="10"/>
    <m/>
    <n v="1"/>
    <n v="1"/>
    <n v="0"/>
    <x v="10"/>
    <s v="Periode de garantie ; RP : 21/02/2021_x000a_Dossiers de paiement transmis au trésor à hauteur de 100%_x000a_"/>
    <x v="140"/>
    <x v="1"/>
  </r>
  <r>
    <s v="206"/>
    <m/>
    <m/>
    <s v="DIRECTION DES INFRASTRUCTURES (DINFRA)"/>
    <s v="TRAVAUX DE REHABILITATION DE LA VOIE URBAINE DANS LES GRANDES VILLES REPARTIS EN SEPT LOTS (CONTRAT CADRE): LOT 1 :VILLE D'ANTANANARIVO_x000a_Axe: Ankadimbahoaka vers Amapsika: PK0+930 (station Shell) au PK 3 (Anosizato)"/>
    <x v="0"/>
    <x v="1"/>
    <s v="ETAT MALAGASY"/>
    <m/>
    <s v="Ingénieur en Chef: ANDRIAMALALAVONJY Solomanoro_x000a_Ingénieur de contrôle: RAVONINJATOVO Marc Rolando_x000a_Ingenieur de surveillance: ANDRIANTSILAIZINA Erickson_x000a_Ingénieur de surveillance: RAZAFITSIALONINA Andry Tahiry_x000a_Assistant de surveillance: ZAFINDRAZAKA Todisoa Tsiky_x000a_Assistant de surveillance: RAKOTOMANANA José"/>
    <s v="Km"/>
    <n v="2.0699999999999998"/>
    <m/>
    <n v="9.1"/>
    <s v="Km de route entretenue"/>
    <s v="latitude S18°56'47''08&quot;  longitude E47°30'56''02&quot;"/>
    <s v="latitude S18°56'15''61&quot;  longitude E 47°29'58''45&quot;"/>
    <s v="PK 0+930 (station shell)"/>
    <s v="PK 3 (Anosizato)"/>
    <s v="Analamanga"/>
    <s v="Antananarivo Atsimondrano"/>
    <m/>
    <m/>
    <m/>
    <m/>
    <m/>
    <m/>
    <m/>
    <s v="MARCHE SUBSEQUENT N°021-MCC/MATP/PRMP/TP-RPI,20 RELATIF AU CONTRAT CADRE N°01CC/MATP/PRMP/TP-RPI.20"/>
    <x v="255"/>
    <n v="199556600"/>
    <m/>
    <m/>
    <m/>
    <d v="2020-12-22T00:00:00"/>
    <n v="30"/>
    <s v="ENTREPRISE ISO CONSTRUCTION"/>
    <n v="-11.2"/>
    <x v="10"/>
    <m/>
    <n v="1"/>
    <n v="1"/>
    <n v="0"/>
    <x v="10"/>
    <s v="Periode de garantie ; RP : 21/01/2021_x000a_Dossiers de paiement transmis au trésor à hauteur de 100%_x000a_"/>
    <x v="141"/>
    <x v="1"/>
  </r>
  <r>
    <s v="206"/>
    <m/>
    <m/>
    <s v="DIRECTION DES INFRASTRUCTURES (DINFRA)"/>
    <s v="Travaux d’urgence de réparation de l’ouvrage sur la RNS 43 au PK 41+800"/>
    <x v="2"/>
    <x v="1"/>
    <m/>
    <m/>
    <m/>
    <s v="Km"/>
    <n v="0.1"/>
    <s v="Km de route entretenue"/>
    <s v="9.1"/>
    <s v="Km de route entretenue"/>
    <m/>
    <m/>
    <s v="0+000"/>
    <s v="0+100"/>
    <s v="Itasy"/>
    <s v="Soavinandriana"/>
    <s v="Ambohidanerana"/>
    <s v="Usagers de la route"/>
    <m/>
    <m/>
    <m/>
    <m/>
    <m/>
    <m/>
    <x v="256"/>
    <m/>
    <m/>
    <m/>
    <m/>
    <m/>
    <m/>
    <m/>
    <e v="#DIV/0!"/>
    <x v="8"/>
    <m/>
    <n v="0"/>
    <n v="0"/>
    <n v="0"/>
    <x v="8"/>
    <s v="PRIORITES MTP 2021 / Implantation des travaux / Conservation des patrimoine routier"/>
    <x v="8"/>
    <x v="1"/>
  </r>
  <r>
    <s v="206"/>
    <m/>
    <m/>
    <s v="DIRECTION DES INFRASTRUCTURES (DINFRA)"/>
    <s v="Travaux d’urgence de réparation de l’ouvrage sur la RNS 1 au PK 91+950"/>
    <x v="2"/>
    <x v="1"/>
    <m/>
    <m/>
    <m/>
    <s v="Km"/>
    <n v="0.1"/>
    <s v="Km de route entretenue"/>
    <s v="9.1"/>
    <s v="Km de route entretenue"/>
    <m/>
    <m/>
    <s v="0+000"/>
    <s v="0+100"/>
    <s v="Itasy"/>
    <s v="Miarinarivo"/>
    <s v="Miarinarivo II"/>
    <s v="Usagers de la route"/>
    <m/>
    <m/>
    <m/>
    <m/>
    <m/>
    <m/>
    <x v="257"/>
    <m/>
    <m/>
    <m/>
    <m/>
    <m/>
    <m/>
    <m/>
    <e v="#DIV/0!"/>
    <x v="8"/>
    <m/>
    <n v="0"/>
    <n v="0"/>
    <n v="0"/>
    <x v="8"/>
    <s v="PRIORITES MTP 2021 / En cours de passation"/>
    <x v="8"/>
    <x v="1"/>
  </r>
  <r>
    <s v="206"/>
    <s v="369"/>
    <s v="CONSTRUCTION ET REHABILITATION DES ROUTES NATIONALES"/>
    <s v="DIRECTION DES INFRASTRUCTURES (DINFRA)"/>
    <s v="Travaux de réhabilitation de la RNP6 (CONTRAT CADRE )_x000a_ '- Travaux d'urgence de réparation de la RNP 6 reparties en deux lots ( contrat cadre lot N°1: entre PK0 Ambondromamy et PK 279 Antsohihy)"/>
    <x v="2"/>
    <x v="1"/>
    <s v="ETAT MALAGASY"/>
    <m/>
    <s v="Maminiaina"/>
    <s v="Km"/>
    <n v="279"/>
    <s v="Km de route entretenue"/>
    <s v="9.1"/>
    <s v="Km de route entretenue"/>
    <m/>
    <m/>
    <m/>
    <m/>
    <m/>
    <m/>
    <m/>
    <m/>
    <m/>
    <m/>
    <m/>
    <m/>
    <m/>
    <s v="N°010 -MCC/MATP/PRMP/TP-RPI.20"/>
    <x v="258"/>
    <n v="4893177025"/>
    <m/>
    <m/>
    <m/>
    <d v="2020-12-18T00:00:00"/>
    <n v="90"/>
    <s v="ISO CONSTRUCTION"/>
    <n v="-3.1111111111111112"/>
    <x v="10"/>
    <m/>
    <n v="1"/>
    <n v="1"/>
    <n v="0"/>
    <x v="10"/>
    <s v="Delai de garantie en cours_x000a_RP : 08/06/2021"/>
    <x v="142"/>
    <x v="1"/>
  </r>
  <r>
    <s v="206"/>
    <s v="369"/>
    <s v="CONSTRUCTION ET REHABILITATION DES ROUTES NATIONALES"/>
    <s v="DIRECTION DES INFRASTRUCTURES (DINFRA)"/>
    <s v="Travaux de réhabilitation de la RNP6 (CONTRAT CADRE )_x000a_ '- Travaux d'urgence de réparation de la RNP 6 reparties en deux lots ( contrat cadre ) lot N°1: entre PK0 Ambondromamy et PK 279 Antsohihy ( entre PK 134 Tsarahasina et PK 279 entrée Antsohihy)"/>
    <x v="2"/>
    <x v="1"/>
    <s v="ETAT MALAGASY"/>
    <m/>
    <s v="Maminiaina"/>
    <s v="Km"/>
    <n v="145"/>
    <s v="Km de route entretenue"/>
    <s v="9.1"/>
    <s v="Km de route entretenue"/>
    <m/>
    <m/>
    <m/>
    <m/>
    <m/>
    <m/>
    <m/>
    <m/>
    <m/>
    <m/>
    <m/>
    <m/>
    <m/>
    <s v=" N°011 -MCC/MATP/PRMP/TP-RPI.20"/>
    <x v="259"/>
    <n v="11276025529"/>
    <m/>
    <m/>
    <m/>
    <d v="2020-12-18T00:00:00"/>
    <n v="90"/>
    <s v="ISO CONSTRUCTION"/>
    <n v="-3.1111111111111112"/>
    <x v="21"/>
    <m/>
    <n v="0"/>
    <n v="0.35"/>
    <n v="0.35"/>
    <x v="21"/>
    <m/>
    <x v="143"/>
    <x v="1"/>
  </r>
  <r>
    <s v="206"/>
    <s v="369"/>
    <s v="CONSTRUCTION ET REHABILITATION DES ROUTES NATIONALES"/>
    <s v="DIRECTION DES INFRASTRUCTURES (DINFRA)"/>
    <s v="Travaux d'urgence de remise en état de la RNT 33B reliant la RNP 4 Andranofasika et Ambatoboeny (Relance)"/>
    <x v="2"/>
    <x v="1"/>
    <s v="ETAT MALAGASY"/>
    <m/>
    <m/>
    <s v="Km"/>
    <m/>
    <m/>
    <m/>
    <m/>
    <m/>
    <m/>
    <m/>
    <m/>
    <m/>
    <m/>
    <m/>
    <m/>
    <m/>
    <m/>
    <m/>
    <m/>
    <m/>
    <s v="024-TR/MATP/PRMP/TP-RPI.20"/>
    <x v="260"/>
    <n v="3187372750"/>
    <m/>
    <m/>
    <m/>
    <d v="2021-08-06T00:00:00"/>
    <n v="120"/>
    <s v="ECH BTP"/>
    <n v="-0.15833333333333333"/>
    <x v="52"/>
    <m/>
    <n v="0.38"/>
    <n v="0.38"/>
    <n v="0"/>
    <x v="52"/>
    <s v="Date anticipation 25/08/2021_x000a_Travaux en cours, et en phase d'installation_x000a_et en attente de dossier d'exécution_x000a_- Projet davenant  sans modification montant au sein de UGPM "/>
    <x v="8"/>
    <x v="1"/>
  </r>
  <r>
    <s v="206"/>
    <s v="383"/>
    <s v="REHABILITATION DES RUES DES CHEFS LIEUX DES FARITANY _PHASE II"/>
    <s v="DIRECTION DES INFRASTRUCTURES (DINFRA)"/>
    <s v="Travaux d'Urgence de pavage de la route d'Ambodivona Antananarivo"/>
    <x v="2"/>
    <x v="1"/>
    <m/>
    <m/>
    <m/>
    <s v="Km"/>
    <n v="1.9"/>
    <m/>
    <m/>
    <m/>
    <m/>
    <m/>
    <m/>
    <m/>
    <m/>
    <m/>
    <m/>
    <m/>
    <m/>
    <m/>
    <m/>
    <m/>
    <m/>
    <s v="N° 119-TR/MAHTP/PRMP/TP-RPI.19"/>
    <x v="261"/>
    <n v="1903166810.4000001"/>
    <m/>
    <m/>
    <m/>
    <d v="2020-05-18T00:00:00"/>
    <n v="90"/>
    <s v="MMP BTP"/>
    <n v="-5.4888888888888889"/>
    <x v="35"/>
    <m/>
    <m/>
    <n v="0.8"/>
    <n v="0.8"/>
    <x v="35"/>
    <s v="Arret de chantier le 14 Janvier 2021; reprise des travaux le 15 Mars 2021; travaux en retard; avancement 80% "/>
    <x v="144"/>
    <x v="1"/>
  </r>
</pivotCacheRecords>
</file>

<file path=xl/pivotCache/pivotCacheRecords2.xml><?xml version="1.0" encoding="utf-8"?>
<pivotCacheRecords xmlns="http://schemas.openxmlformats.org/spreadsheetml/2006/main" xmlns:r="http://schemas.openxmlformats.org/officeDocument/2006/relationships" count="265">
  <r>
    <s v="218"/>
    <s v="387"/>
    <s v="TRAVAUX  D'ENTRETIEN COURANT DES OUVRAGES D'ART (TECOA)"/>
    <s v="DRTP ITASY"/>
    <s v="Projet de marquage au sol et mise en place de panneaux de signalisation dans la ville d'Arivonimamo"/>
    <s v="Travaux d'Entretien"/>
    <x v="0"/>
    <s v="ETAT MALAGASY"/>
    <s v="NA"/>
    <s v="Serge RANAIVOARIMANANA Mbinintsoa SRTP 034 70 334 44"/>
    <x v="0"/>
    <x v="0"/>
    <s v="Km de route réhabilitée et/ou construite"/>
    <s v="9.1"/>
    <s v="Km de route réhabilitée et/ou construite"/>
    <m/>
    <m/>
    <n v="0"/>
    <s v="3+000"/>
    <x v="0"/>
    <x v="0"/>
    <s v="Arivonimamo I"/>
    <m/>
    <m/>
    <m/>
    <m/>
    <m/>
    <m/>
    <m/>
    <x v="0"/>
    <m/>
    <m/>
    <m/>
    <m/>
    <m/>
    <m/>
    <m/>
    <e v="#DIV/0!"/>
    <x v="0"/>
    <m/>
    <n v="0"/>
    <n v="0"/>
    <n v="0"/>
    <n v="0"/>
    <s v="Pour requête de financement"/>
    <x v="0"/>
    <s v="Km"/>
  </r>
  <r>
    <s v="207"/>
    <s v="311"/>
    <s v="ROCADE ANTANANARIVO"/>
    <s v="AGENCE ROUTIERE / DIRECTION DU DEVELOPPEMENT DES VILLES ET DE L'HABITAT"/>
    <s v="Assistance à Maîtrise d'Ouvrage Délégué relative au projet de prolongation de la Rocade urbaine au Nord Est d’Antananarivo"/>
    <s v="Assistance technique"/>
    <x v="1"/>
    <s v="AFD"/>
    <n v="1646062000"/>
    <s v="Andrianjafimahefarinjo Soarilala Lynà_x000a_l.andrianjafimahefarinjo@agenceroutiere.mg_x000a_034-30-384-27"/>
    <x v="1"/>
    <x v="1"/>
    <s v="% avancement"/>
    <s v="9.1"/>
    <s v="% décaissement"/>
    <s v="Amoronakona : 772082,191 7905758,411"/>
    <s v="Marais Massay : 767854,322 7910372,564"/>
    <s v="0+000"/>
    <s v="8+250"/>
    <x v="1"/>
    <x v="1"/>
    <s v="ANTANANARIVO RENIVOHITRA_x000a_AMBOHIMANGAKELY"/>
    <m/>
    <m/>
    <m/>
    <m/>
    <m/>
    <m/>
    <s v="CONVENTION N°02-M2PATE.17"/>
    <x v="1"/>
    <n v="1751802000"/>
    <m/>
    <m/>
    <n v="1646062000"/>
    <d v="2017-10-07T00:00:00"/>
    <n v="1380"/>
    <s v="AGENCE ROUTIERE"/>
    <n v="-0.11811594202898551"/>
    <x v="1"/>
    <n v="0.93"/>
    <n v="1"/>
    <n v="1"/>
    <n v="0"/>
    <n v="1"/>
    <m/>
    <x v="1"/>
    <s v="% Avancement financier AFD"/>
  </r>
  <r>
    <s v="207"/>
    <s v="311"/>
    <s v="ROCADE ANTANANARIVO"/>
    <s v="DIRECTION DU DEVELOPPEMENT DES VILLES ET DE L'HABITAT"/>
    <s v="Mise en œuvre d’un plan de communication institutionnel sur le projet Rocade"/>
    <s v="Assistance technique"/>
    <x v="1"/>
    <s v="AFD / ETAT MALAGASY"/>
    <n v="208605854"/>
    <s v="Andrianjafimahefarinjo Soarilala Lynà_x000a_l.andrianjafimahefarinjo@agenceroutiere.mg_x000a_034-30-384-24"/>
    <x v="2"/>
    <x v="2"/>
    <n v="0"/>
    <s v="9.1"/>
    <s v="livrables "/>
    <s v="Amoronakona : 772082,191 7905758,411"/>
    <s v="Marais Massay : 767854,322 7910372,567"/>
    <s v="0+000 _x000a_à Amoronakona"/>
    <s v="7,3 au RP 4 Marais Massay ;_x000a_0,9 à Ankadindramamy"/>
    <x v="1"/>
    <x v="1"/>
    <s v="ANTANANARIVO RENIVOHITRA_x000a_AMBOHIMANGAKELY"/>
    <m/>
    <m/>
    <s v="N/A"/>
    <s v="N/A"/>
    <s v="N/A"/>
    <s v="N/A"/>
    <s v="168-ARM/AFD/2019"/>
    <x v="2"/>
    <n v="208605854"/>
    <m/>
    <m/>
    <n v="173838212"/>
    <d v="2020-10-13T00:00:00"/>
    <n v="120"/>
    <s v="NOVO-COMM"/>
    <n v="0"/>
    <x v="1"/>
    <n v="1"/>
    <n v="1"/>
    <n v="1"/>
    <n v="0"/>
    <n v="1"/>
    <s v="prestations terminées"/>
    <x v="0"/>
    <n v="0"/>
  </r>
  <r>
    <s v="206"/>
    <s v="327"/>
    <s v="AIDE D'URGENCE POST CATASTROPHIQUE"/>
    <s v="AGENCE ROUTIERE / DIRECTION GENERALE DES TRAVAUX PUBLICS (DGTP)"/>
    <s v="Gestion, contrôle et surveillance des travaux de réhabilitation de voiries urbaines dans la Commune Urbaine D’Antananarivo, de la route d’Itaosy et de la Bretelle d’Avarabohitra, _x000a_Lot  3 : Travaux d'Urgence de la  RN 7 entre le PK 0+000 et le PK 11+000 (Soarano-Mandriamena)_x000a_Lot  4 : Travaux d'Urgence de la RN 1 entre le PK 2+500 et le PK 7+900  (Rond-point Anosy – Sortie Pont Ampitatafika)_x000a_la Route d’Itaosy  du pont d’Ampasika à la Cité des assureurs Itaosy, et la Bretelle d'Avarabohitra_x000a_"/>
    <s v="Prestation intellectuelle"/>
    <x v="1"/>
    <s v="BEI - Post Disaster Infrasctructure reconstruction"/>
    <n v="1874000000"/>
    <s v="RALAIMAROLAHY Rija_x000a_r.ralaimarolahy@agenceroutiere.mg_x000a_034-30-384-24   "/>
    <x v="3"/>
    <x v="1"/>
    <s v="Nombre de rapport approuvé"/>
    <s v="9.1"/>
    <s v=" rapport approuvé"/>
    <m/>
    <m/>
    <s v="RN 7 : PK 0 + 000_x000a__x000a_RN 1 : PK 2 + 500"/>
    <s v="RN 7 : PK 11 + 000_x000a__x000a_RN 1 : PK 7 + 900"/>
    <x v="1"/>
    <x v="2"/>
    <s v="1er -4è ARRONDISSEMENT_x000a_AMPITATAFIKA_x000a_ITAOSY_x000a_ANDRANONAHOATRA_x000a_TANJOMBATO_x000a_ANDOHARANOFOTSY"/>
    <m/>
    <m/>
    <s v="N/A"/>
    <s v="N/A"/>
    <s v="N/A"/>
    <s v="N/A"/>
    <s v="137-BEI/ARM/2018"/>
    <x v="3"/>
    <n v="1873635320"/>
    <m/>
    <m/>
    <n v="1311584160"/>
    <d v="2018-10-18T00:00:00"/>
    <n v="27"/>
    <s v="SECO/SERT/SEAP/SIMTEPHA/LNTPB"/>
    <n v="1.18"/>
    <x v="1"/>
    <n v="0.4737876952490413"/>
    <n v="1"/>
    <n v="1"/>
    <n v="0"/>
    <n v="1"/>
    <m/>
    <x v="1"/>
    <s v="Nombre de rapports"/>
  </r>
  <r>
    <s v="206"/>
    <s v="327"/>
    <s v="AIDE D'URGENCE POST CATASTROPHIQUE"/>
    <s v="AGENCE ROUTIERE / DIRECTION GENERALE DES TRAVAUX PUBLICS (DGTP)"/>
    <s v="Gestion, contrôle et surveillance des travaux de réhabilitation de voiries urbaines dans la Commune Urbaine D’Antananarivo,_x000a_Lot  1 : Travaux d'Urgence  de la  RN 2 entre le PK 0+000 et le PK 6+000 (Gare Soarano - Mahazo)_x000a_et de la RN 3 entre le PK 1+500 et le PK 10+500  (AndravoahangyAmbony – SabotsyNamehana)_x000a_Lot 2 : Travaux d'urgence de la  RN 4 entre le  PK 0+000 et le  PK 9+200 (Soarano-Imerina Afovoany)."/>
    <s v="Prestation intellectuelle"/>
    <x v="1"/>
    <s v="BEI - Post Disaster Infrasctructure reconstruction"/>
    <n v="2056000000"/>
    <s v="RALAIMAROLAHY Rija_x000a_r.ralaimarolahy@agenceroutiere.mg_x000a_034-30-384-24   "/>
    <x v="3"/>
    <x v="1"/>
    <s v="Nombre de rapport approuvé"/>
    <s v="9.1"/>
    <s v=" rapport approuvé"/>
    <m/>
    <m/>
    <s v="RN 2 : PK 0 + 000_x000a__x000a_RN 3 : PK 1 + 500"/>
    <s v="RN 2 : PK 6 + 000_x000a__x000a_RN 3 : PK 10 + 500"/>
    <x v="1"/>
    <x v="3"/>
    <s v="1er - 3è - 5è - 6è ARRONDISSEMENT_x000a_ ANKADIKELY ILAFY_x000a_ SABOTSY NAMEHANA_x000a_ANTEHIROKA_x000a_TALATAMATY"/>
    <m/>
    <m/>
    <s v="N/A"/>
    <s v="N/A"/>
    <s v="N/A"/>
    <s v="N/A"/>
    <s v="136-BEI/ARM/2018"/>
    <x v="4"/>
    <n v="2055532800"/>
    <m/>
    <m/>
    <n v="1580802230"/>
    <d v="2018-10-18T00:00:00"/>
    <n v="37"/>
    <s v="EGIS INFRAMAD"/>
    <n v="0.85"/>
    <x v="1"/>
    <n v="0.92"/>
    <n v="1"/>
    <n v="1"/>
    <n v="0"/>
    <n v="1"/>
    <m/>
    <x v="1"/>
    <s v="Nombre de rapports"/>
  </r>
  <r>
    <s v="206"/>
    <s v="327"/>
    <s v="AIDE D'URGENCE POST CATASTROPHIQUE"/>
    <s v="AGENCE ROUTIERE / DIRECTION GENERALE DES TRAVAUX PUBLICS (DGTP)"/>
    <s v="Contrôle et surveillance des travaux de construction du Viaduc de SAHASINAKA"/>
    <s v="Prestation intellectuelle"/>
    <x v="1"/>
    <s v="BEI - Post Disaster Infrasctructure reconstruction"/>
    <n v="2122000000"/>
    <s v="RASOLOFOSON Nicole_x000a_n.rasolofoson@agenceroutiere.mg_x000a_034-30-384-19"/>
    <x v="3"/>
    <x v="3"/>
    <s v="Nombre de rapport approuvé"/>
    <s v="9.1"/>
    <s v=" rapport approuvé"/>
    <m/>
    <m/>
    <s v="PK 121+600 "/>
    <s v="PK 121+827"/>
    <x v="2"/>
    <x v="4"/>
    <s v="SAHASINAKA"/>
    <m/>
    <m/>
    <s v="N/A"/>
    <s v="N/A"/>
    <s v="N/A"/>
    <s v="N/A"/>
    <s v="134-BEI/ARM/2018"/>
    <x v="5"/>
    <n v="2121396675.72"/>
    <m/>
    <m/>
    <n v="1737180043.5900002"/>
    <d v="2019-02-13T00:00:00"/>
    <n v="16"/>
    <s v="SETEC"/>
    <n v="1.59"/>
    <x v="1"/>
    <n v="1"/>
    <n v="1"/>
    <n v="1"/>
    <n v="0"/>
    <n v="1"/>
    <s v="DP 20 envoyé pour paiement "/>
    <x v="2"/>
    <s v="Nombre de rapports"/>
  </r>
  <r>
    <s v="206"/>
    <s v="327"/>
    <s v="AIDE D'URGENCE POST CATASTROPHIQUE"/>
    <s v="AGENCE ROUTIERE / DIRECTION GENERALE DES TRAVAUX PUBLICS (DGTP)"/>
    <s v="Contrôle et surveillance des travaux de réhabilitation des digues de la SISAONY, IKOPA, ANDRIANTANY – VAHILAVA et MAMBA"/>
    <s v="Prestation intellectuelle"/>
    <x v="1"/>
    <s v="BEI - Post Disaster Infrasctructure reconstruction"/>
    <n v="587000000"/>
    <s v="RASOLOFOSON Nicole_x000a_n.rasolofoson@agenceroutiere.mg_x000a_034-30-384-19"/>
    <x v="3"/>
    <x v="4"/>
    <s v="Nombre de rapport approuvé"/>
    <s v="9.1"/>
    <s v=" rapport approuvé"/>
    <m/>
    <m/>
    <n v="0"/>
    <n v="0"/>
    <x v="1"/>
    <x v="5"/>
    <s v="SOAVINA_x000a_SOALANDY_x000a_AMPANEFY_x000a_ARINARIVO_x000a_ ANKADIKELY ILAFY"/>
    <m/>
    <m/>
    <s v="N/A"/>
    <s v="N/A"/>
    <s v="N/A"/>
    <s v="N/A"/>
    <s v="140-BEI/ARM/2018"/>
    <x v="6"/>
    <n v="586913485.73000002"/>
    <m/>
    <m/>
    <n v="483897000"/>
    <d v="2018-10-12T00:00:00"/>
    <n v="435"/>
    <s v="ASA TARATRA"/>
    <n v="1.1200000000000001"/>
    <x v="1"/>
    <n v="0.98939999999999995"/>
    <n v="1"/>
    <n v="1"/>
    <n v="0"/>
    <n v="1"/>
    <s v="- RD des travaux LOT 2 de COGECI effectuée le 05/06/2021_x000a_-  Etablissement par COGECI et MDC du DP 15 (décompte final) du marché M,162 , pour la restitution de la retenue de garantie à établir par COGECI et la livraison du rapport final après la RD des travaux de prolongement de la digue Lot 1 de COLAS du M.142_x000a_Rapport final rems à l'AR : 19/10/2021"/>
    <x v="3"/>
    <s v="Nombre de rapports"/>
  </r>
  <r>
    <s v="206"/>
    <s v="211"/>
    <s v="DEGATS CYCLONIQUES - PROGRAMME DE REHABILITATION DES INFRASTRUCTURES ROUTIERES ET D'ENTRETIEN ROUTIER"/>
    <s v="DIRECTION DES INFRASTRUCTURES (DINFRA)"/>
    <s v="Gestion, Contrôle et surveillance des travaux de réparation des infrastructures de transport, suite aux dégâts climatiques sur tout le territoire malgache"/>
    <s v="Prestation intellectuelle"/>
    <x v="1"/>
    <s v="UE / ETAT MALAGASY"/>
    <n v="0"/>
    <s v="RAKOTOVAO Rabarijaona r.rabarijaona@agenceroutiere.mg_x000a_034-03-290-32"/>
    <x v="4"/>
    <x v="1"/>
    <s v="Pourcentage de décompte régularisé"/>
    <s v="9.1"/>
    <s v="Pourcentage de décompte régularisé"/>
    <s v="TOUT MADAGASCAR"/>
    <m/>
    <s v="TOUT MADAGASCAR"/>
    <s v="TOUT MADAGASCAR"/>
    <x v="3"/>
    <x v="6"/>
    <s v="TOUT MADAGASCAR"/>
    <m/>
    <m/>
    <s v="N/A"/>
    <s v="N/A"/>
    <s v="N/A"/>
    <s v="N/A"/>
    <s v="FED/2018/395-391"/>
    <x v="7"/>
    <n v="2263408032"/>
    <m/>
    <m/>
    <n v="1886173360"/>
    <d v="2019-02-28T00:00:00"/>
    <n v="595"/>
    <s v="TYPSA Edificio VIAPOL"/>
    <n v="0.92282696994313596"/>
    <x v="1"/>
    <s v="Aucune information au niveau de l’AR"/>
    <n v="1"/>
    <n v="1"/>
    <n v="0"/>
    <n v="1"/>
    <m/>
    <x v="1"/>
    <s v="Pourcentage de décompte régularisé"/>
  </r>
  <r>
    <s v="206"/>
    <s v="327"/>
    <s v="AIDE D'URGENCE POST CATASTROPHIQUE"/>
    <s v="AGENCE ROUTIERE / DIRECTION GENERALE DES TRAVAUX PUBLICS (DGTP)"/>
    <s v="Travaux de construction du Viaduc de SAHASINAKA"/>
    <s v="Travaux de Construction"/>
    <x v="1"/>
    <s v="BEI - Post Disaster Infrasctructure reconstruction"/>
    <n v="14177000000"/>
    <s v="RASOLOFOSON Nicole_x000a_n.rasolofoson@agenceroutiere.mg_x000a_034-30-384-19"/>
    <x v="5"/>
    <x v="5"/>
    <s v="Nombre de ML de viaduc réhabilité"/>
    <s v="9.1"/>
    <s v=" ML de viaduc réhabilité"/>
    <m/>
    <m/>
    <s v="PK 121+600 "/>
    <s v="PK 121+827"/>
    <x v="2"/>
    <x v="4"/>
    <s v="SAHASINAKA"/>
    <m/>
    <m/>
    <s v="N/A"/>
    <s v="N/A"/>
    <s v="N/A"/>
    <s v="N/A"/>
    <s v="151-BEI/ARM/2018"/>
    <x v="8"/>
    <n v="14176214329.24"/>
    <m/>
    <m/>
    <n v="11275878013.3067"/>
    <d v="2019-02-12T00:00:00"/>
    <n v="15"/>
    <s v="FREYSSINET/ SOGEA SATOM"/>
    <n v="0.97"/>
    <x v="1"/>
    <n v="1"/>
    <n v="1"/>
    <n v="1"/>
    <n v="0"/>
    <n v="1"/>
    <s v="Le groupement a transmis une lettre de réserves à l'AR en réponse à l'OS de mise en demeure transmis le 22/09/2021_x000a_- L'AR a établi une lettre de réponse à la lettre de réserve du groupement : 29/09/2021_x000a_- Un mail de rappel a été envoyé au Groupement Freyssinet - Sogea pur leur descente sur site ( réparation des anomalies en vue de la RD): 01/10/2021_x000a_- Levée des réserves est en cours de finalisation et la Rd sera prévue le 11/11/2021_x000a_Réception définitive effctuée: 18/11/2021"/>
    <x v="4"/>
    <s v="Pourcentage de marché régularisé"/>
  </r>
  <r>
    <s v="206"/>
    <s v="310"/>
    <s v="PROJET HIMO"/>
    <s v="DIRECTION DES INFRASTRUCTURES (DINFRA)"/>
    <s v="Travaux de construction de dix-huit (18) dalots sur la Route RNS 5 entre Mananara Nord et Maroantsetra, selon une approche favorisant une forte mobilisation de la main d’œuvre "/>
    <s v="Travaux de Construction"/>
    <x v="1"/>
    <s v="UE / ETAT MALAGASY"/>
    <n v="15285000000"/>
    <s v="RAJOELISOLO Manitra_x000a_m.rajoelisolo@agenceroutiere.mg_x000a_"/>
    <x v="6"/>
    <x v="1"/>
    <n v="0.97"/>
    <s v="9.1"/>
    <s v="Nb dalots construits: 18"/>
    <s v="Latitude :_x000a_Début : 16.12648°S_x000a_Longitude:_x000a_Début : 49.70427°E"/>
    <s v="Latitude :_x000a_Fin : 15.64683°S_x000a_Longitude:_x000a_Fin : 49.64640°E"/>
    <s v="283 + 000"/>
    <s v="404 + 100"/>
    <x v="4"/>
    <x v="7"/>
    <s v="MANANARA AVARATRA - MAROANTSETRA"/>
    <m/>
    <m/>
    <s v="N/A"/>
    <s v="N/A"/>
    <s v="N/A"/>
    <s v="N/A"/>
    <s v="FED/2015/370-235"/>
    <x v="9"/>
    <n v="15284020939.7208"/>
    <m/>
    <m/>
    <n v="12865468214.849197"/>
    <d v="2016-06-15T00:00:00"/>
    <n v="31"/>
    <s v="SARA et Cie"/>
    <n v="1.68"/>
    <x v="1"/>
    <n v="0.80901318578632331"/>
    <n v="1"/>
    <n v="1"/>
    <n v="0"/>
    <n v="1"/>
    <m/>
    <x v="1"/>
    <s v="ML d'ouvrage"/>
  </r>
  <r>
    <s v="207"/>
    <s v="311"/>
    <s v="ROCADE ANTANANARIVO"/>
    <s v="AGENCE ROUTIERE / DIRECTION DU DEVELOPPEMENT DES VILLES ET DE L'HABITAT"/>
    <s v="Travaux de la construction de la  Rocade Est et  Nord Est de la penetrante urbaine au  Nord Est d'Antananarivo_x000a_"/>
    <s v="Travaux de Construction"/>
    <x v="1"/>
    <s v="AFD / BEI"/>
    <n v="154031196183.92001"/>
    <s v="Andrianjafimahefarinjo Soarilala Lynà_x000a_l.andrianjafimahefarinjo@agenceroutiere.mg_x000a_034-30-384-30"/>
    <x v="0"/>
    <x v="6"/>
    <s v="% d'avancement"/>
    <s v="9.1"/>
    <s v="Km de route réhabilitée et/ou construite"/>
    <s v="Amoronakona : 772082,191 7905758,411"/>
    <s v="Marais Massay : 767854,322 7910372,564"/>
    <s v="0+000"/>
    <s v="8+250"/>
    <x v="1"/>
    <x v="1"/>
    <s v="ANTANANARIVO RENIVOHITRA_x000a_AMBOHIMANGAKELY"/>
    <m/>
    <m/>
    <m/>
    <m/>
    <m/>
    <m/>
    <s v="121-ARM/AFD/BE.2018"/>
    <x v="10"/>
    <n v="154031196183.92001"/>
    <m/>
    <m/>
    <m/>
    <d v="2018-05-15T00:00:00"/>
    <n v="1170"/>
    <s v="SOGEA SATOM"/>
    <n v="-0.13076923076923078"/>
    <x v="1"/>
    <n v="0.88"/>
    <n v="1"/>
    <n v="1"/>
    <n v="0"/>
    <n v="1"/>
    <s v=" • L’avancement des travaux est :_x000a_Rocade : 100 % levée des réserves en cours_x000a_Panneaux supplémentaires – en cours de pose_x000a_Marais Masay : 99% _x000a_Travaux réalisés pendant la semaine sont :_x000a_• Visite de pré-réception : faire levée des réserves_x000a_Voie 1 ENTRE LE CARREFOUR D’AMBATOBE ET ANALAMAHITSY : 99% _x000a_tandis que l’avancement hebdomadaire est de 0%._x000a_Travaux réalisés pendant la semaine sont :_x000a_• Suite signalisation horizontale reste passage piéton_x000a_Voie 2  ENTRE LE CARREFOUR DE NANISANA ET AMPASAMPITO : 98% _x000a_tandis que l’avancement hebdomadaire est de 03%._x000a_Travaux réalisés pendant la semaine sont :_x000a_• Suite nettoyage caniveau_x000a_• Suite signalisation horizontale_x000a_• Reste plantation arbres_x000a_Voie 3 ENTRE LE CARREFOUR VERS AMBATOBE ET ANALAMAHITSY (RN3) : 95% _x000a_tandis que l’avancement hebdomadaire est de 15%._x000a_Travaux réalisés pendant la semaine sont :_x000a_• Fin trottoir_x000a_• Début signalisation horizontale_x000a_• Reste nettoyage_x000a_- Fin des travaux le 25 novembre 2021_x000a_- Réception finale provisoire prévue le 3/12/21"/>
    <x v="5"/>
    <s v="Km"/>
  </r>
  <r>
    <s v="206"/>
    <s v="327"/>
    <s v="AIDE D'URGENCE POST CATASTROPHIQUE"/>
    <s v="AGENCE ROUTIERE / DIRECTION GENERALE DES TRAVAUX PUBLICS (DGTP)"/>
    <s v="LOT 2:Travaux de réhabilitation des ouvrages hydroagricoles de Vahilava /_x000a_ Réparation de la rupture de la digue rive droite du canal Onikely/ _x000a_ Travaux de réhabilitation de la digue du canal Onikely rive gauche et rive droite _x000a_"/>
    <s v="Travaux de Réhabilitation"/>
    <x v="1"/>
    <s v="BEI - Post Disaster Infrasctructure reconstruction"/>
    <n v="1131000000"/>
    <s v="RASOLOFOSON Nicole_x000a_n.rasolofoson@agenceroutiere.mg_x000a_034-30-384-19"/>
    <x v="5"/>
    <x v="5"/>
    <s v="Nombre de ML de digues réhabilitées"/>
    <s v="9.1"/>
    <s v=" ML de digues réhabilitées"/>
    <s v="Lat :18°57’24,30&quot;S_x000a_Long : 47°29’34,03&quot; E"/>
    <s v="Lat : 18°57’43,1&quot;S_x000a_Long : 47°29’30,65&quot; E"/>
    <n v="0"/>
    <n v="0"/>
    <x v="1"/>
    <x v="8"/>
    <s v="SOAVINA"/>
    <m/>
    <m/>
    <s v="N/A"/>
    <s v="N/A"/>
    <s v="N/A"/>
    <s v="N/A"/>
    <s v="143-BEI/ARM/2018"/>
    <x v="11"/>
    <n v="1130998130.23"/>
    <m/>
    <m/>
    <n v="988455104.28999996"/>
    <d v="2018-10-11T00:00:00"/>
    <n v="6.27"/>
    <s v="COLAS"/>
    <n v="1.44"/>
    <x v="1"/>
    <n v="1"/>
    <n v="1"/>
    <n v="1"/>
    <n v="0"/>
    <n v="1"/>
    <s v="-La réception définitive du marché initial et son avenant 1:  29/01/2021_x000a_- Remise à l'APIPA des plans de recollement : 22/03/2021_x000a_Visite en vue de la Réception définitive des travaux de prolongement de la digues , objet de l'avenant 2 : 12/11/2021"/>
    <x v="4"/>
    <s v="Pourcentage de marché régularisé"/>
  </r>
  <r>
    <s v="206"/>
    <s v="327"/>
    <s v="AIDE D'URGENCE POST CATASTROPHIQUE"/>
    <s v="AGENCE ROUTIERE / DIRECTION GENERALE DES TRAVAUX PUBLICS (DGTP)"/>
    <s v="LOT1;Travaux de réhabilitation des digues de Sisaony /Soavina_x000a_Réparation de la rupture de la digue rive droite de la rivière Sisaony_x000a_Rehaussement de la digue rive droite de la rivière Sisaony dans la commune de Soavina_x000a_"/>
    <s v="Travaux de Réhabilitation"/>
    <x v="1"/>
    <s v="BEI - Post Disaster Infrasctructure reconstruction"/>
    <n v="4818000000"/>
    <s v="RASOLOFOSON Nicole_x000a_n.rasolofoson@agenceroutiere.mg_x000a_034-30-384-19"/>
    <x v="5"/>
    <x v="5"/>
    <s v="Nombre de ML de digues réhabilitées"/>
    <s v="9.1"/>
    <s v="ML de digues réhabilitées"/>
    <s v="Lat :18°56’53,34&quot; S_x000a_Long : 47°29’28,21&quot; E"/>
    <s v="Lat :18°57’17,77&quot; S_x000a_Long : 47°29’20,14&quot; E"/>
    <n v="0"/>
    <n v="0"/>
    <x v="1"/>
    <x v="8"/>
    <s v="SOAVINA"/>
    <m/>
    <m/>
    <s v="N/A"/>
    <s v="N/A"/>
    <s v="N/A"/>
    <s v="N/A"/>
    <s v="142-BEI/ARM/2018"/>
    <x v="12"/>
    <n v="4817952070.54"/>
    <m/>
    <m/>
    <n v="3813425675.3800001"/>
    <d v="2018-10-11T00:00:00"/>
    <n v="8.6999999999999993"/>
    <s v="COLAS"/>
    <n v="1.18"/>
    <x v="1"/>
    <n v="1"/>
    <n v="1"/>
    <n v="1"/>
    <n v="0"/>
    <n v="1"/>
    <s v="La réception définitive du marché initial et son avenant 1:  29/01/2021_x000a_Remise à l'APIPA des plans de recollement : 22/03/2021_x000a_- DP8   ( attachement de retenue de garantie 5%) parvenu à l'AR: 28/06/2021_x000a_- Envoi à colas la lettre n°1341 -AR/DG/DO/2021   et les documents du DP 8 compte tenu de la non - disponibilité de la caisse BEI au niveau de l'AR: 06/07/2021_x000a_- DP 8 remis par COLAS ( pour paiement): 06/08/2021_x000a_- DP 8 déjà envoyé pour paiement au niveau du comptabilité AR"/>
    <x v="4"/>
    <s v="Pourcentage de marché régularisé"/>
  </r>
  <r>
    <s v="206"/>
    <s v="327"/>
    <s v="AIDE D'URGENCE POST CATASTROPHIQUE"/>
    <s v="AGENCE ROUTIERE / DIRECTION GENERALE DES TRAVAUX PUBLICS (DGTP)"/>
    <s v="LOT1_ relance: Travaux de réhabilitation des digues de la Sisaony à Soalandy et Ampanefy"/>
    <s v="Travaux de Réhabilitation"/>
    <x v="1"/>
    <s v="BEI - Post Disaster Infrasctructure reconstruction"/>
    <n v="1170000000"/>
    <s v="RASOLOFOSON Nicole_x000a_n.rasolofoson@agenceroutiere.mg_x000a_034-30-384-19"/>
    <x v="5"/>
    <x v="5"/>
    <s v="Nombre de ML de digues réhabilitées"/>
    <s v="9.1"/>
    <s v="ML de digues réhabilitées"/>
    <m/>
    <m/>
    <n v="0"/>
    <n v="0"/>
    <x v="1"/>
    <x v="8"/>
    <s v="SOALANDY_x000a_AMPANEFY"/>
    <m/>
    <m/>
    <s v="N/A"/>
    <s v="N/A"/>
    <s v="N/A"/>
    <s v="N/A"/>
    <s v="161-BEI/ARM/2019"/>
    <x v="13"/>
    <n v="1169256102.1300001"/>
    <m/>
    <m/>
    <n v="925661080.86000001"/>
    <d v="2019-05-23T00:00:00"/>
    <n v="4.5"/>
    <s v="CO GECI"/>
    <n v="0.99"/>
    <x v="1"/>
    <n v="1"/>
    <n v="1"/>
    <n v="1"/>
    <n v="0"/>
    <n v="1"/>
    <s v="- Réception Définitive  prononcée le 23/07/2021 après levée des réserves le 22/07/2021_x000a_- PV de Levée des réserve et PV de RD signé et remis à chaque partie prenante ( MATP,APIPA,AR,COGECI): 18/08/2021"/>
    <x v="4"/>
    <s v="Pourcentage de marché régularisé"/>
  </r>
  <r>
    <s v="206"/>
    <s v="327"/>
    <s v="AIDE D'URGENCE POST CATASTROPHIQUE"/>
    <s v="AGENCE ROUTIERE / DIRECTION GENERALE DES TRAVAUX PUBLICS (DGTP)"/>
    <s v="LOT2_ relance: Travaux de réhabilitation des digues de la Mamba à Ankadikely Ilafy et du canal Andriantany à Iarinarivo"/>
    <s v="Travaux de Réhabilitation"/>
    <x v="1"/>
    <s v="BEI - Post Disaster Infrasctructure reconstruction"/>
    <n v="1202000000"/>
    <s v="RASOLOFOSON Nicole_x000a_n.rasolofoson@agenceroutiere.mg_x000a_034-30-384-19"/>
    <x v="5"/>
    <x v="5"/>
    <s v="Nombre de ML de digues réhabilitées"/>
    <s v="9.1"/>
    <s v="ML de digues réhabilitées"/>
    <m/>
    <m/>
    <n v="0"/>
    <n v="0"/>
    <x v="1"/>
    <x v="9"/>
    <s v="ARINARIVO_x000a_ ANKADIKELY ILAFY_x000a_ "/>
    <m/>
    <m/>
    <s v="N/A"/>
    <s v="N/A"/>
    <s v="N/A"/>
    <s v="N/A"/>
    <s v="162-BEI/ARM/2019"/>
    <x v="14"/>
    <n v="1201640497.2"/>
    <m/>
    <m/>
    <n v="951298627.54000008"/>
    <d v="2019-05-23T00:00:00"/>
    <n v="4.5"/>
    <s v="COGECI"/>
    <n v="0.92"/>
    <x v="1"/>
    <n v="1"/>
    <n v="1"/>
    <n v="1"/>
    <n v="0"/>
    <n v="1"/>
    <s v="- Reserves levées effectuées : 24/09/2021_x000a_- RD effectuée : 05/10/2021_x000a_- PV de RD transmis à APIPA,ASA TARATRA, COGECI_x000a_- DP 15 final transmis à l'AR: 02/11/2021"/>
    <x v="4"/>
    <s v="Pourcentage de marché régularisé"/>
  </r>
  <r>
    <s v="206"/>
    <s v="310"/>
    <s v="PROJET HIMO"/>
    <s v="AGENCE ROUTIERE / DIRECTION DES INFRASTRUCTURES"/>
    <s v="Travaux complémentaires de remise en état de la RNTI2A, Travaux de bitumage du tronçon 3 du Lot 1"/>
    <s v="Travaux de Réhabilitation"/>
    <x v="1"/>
    <s v="UE"/>
    <n v="10200000000"/>
    <s v="RAZAFIARISOA Marie Julie_x000a_rmjulie07@yahoo.fr_x000a_034-30-384-21"/>
    <x v="0"/>
    <x v="7"/>
    <s v="Nombre de Km réhabilité"/>
    <s v="9.1"/>
    <s v="Km de route rehabiltiée"/>
    <s v="Latitude :_x000a_Début : 24,61553°S"/>
    <s v="Fin : 24,54289°S"/>
    <s v="63 + 758"/>
    <s v="78+272"/>
    <x v="5"/>
    <x v="10"/>
    <s v="TAOLAGNARO-IABOAKOHO-MANAMBONDRO-MANANTENINA-MANAMBARO-VANGAINDRANO"/>
    <m/>
    <m/>
    <m/>
    <m/>
    <m/>
    <m/>
    <s v="FED/2020/417-890"/>
    <x v="15"/>
    <n v="10147465737.717501"/>
    <m/>
    <m/>
    <n v="2144127770.2375002"/>
    <d v="2020-11-24T00:00:00"/>
    <n v="270"/>
    <s v="SARA et Cie"/>
    <n v="-0.4777777777777778"/>
    <x v="1"/>
    <n v="0.88390000000000002"/>
    <n v="1"/>
    <n v="1"/>
    <n v="0"/>
    <n v="1"/>
    <s v="Il est à noter que suivant l’OS N°02/2021/DUEM notifiant le crédit pour compléter la mise en œuvre de la chaussée en bicouche jusqu’au PK71+060 (dalot), l’entreprise SARA a demandé une prolongation de délai jusqu’au 20 décembre 2021 (date prévue pour la réception provisoire des travaux)._x000a_Prochaine visite et réunion mensuelle le 25/11/2021_x000a_Visite de réception technique le 17/11/2021_x000a_Délai pour lever les reserves de la réception technique : 15 jours"/>
    <x v="6"/>
    <s v="Km"/>
  </r>
  <r>
    <s v="206"/>
    <s v="310"/>
    <s v="PROJET HIMO"/>
    <s v="AGENCE ROUTIERE / DIRECTION DES INFRASTRUCTURES"/>
    <s v="Soutien aux populations rurales par l'aménagement de la Route nationale temporaire 12A (RNT12A) et la Route nationale secondaire 5 (RNS5) et des pistes rurales connexes en approche HIMO (Haute intensité de main d'oeuvre)_x000a_Travaux de remise en état de la route RNT 12A entre le bac Manambato (PK 78+272) et le bac Esama (PK97+700) – LOT N°2"/>
    <s v="Travaux de Réhabilitation"/>
    <x v="1"/>
    <s v="UE / ETAT MALAGASY"/>
    <n v="16934000000"/>
    <s v="RAZAFIARISOA Marie Julie_x000a_rmjulie07@yahoo.fr_x000a_034-30-384-21"/>
    <x v="0"/>
    <x v="8"/>
    <s v="Nombre de Km réhabilité"/>
    <s v="9.1"/>
    <s v="Km de route rehabiltiée"/>
    <s v="Latitude :_x000a_Début : 7 287 437_x000a__x000a_Longitude:_x000a_Début : 730 481_x000a_"/>
    <s v="Latitude :_x000a_Fin : 7 302 873_x000a__x000a_Longitude:_x000a_Fin : 732 867"/>
    <s v="78+272"/>
    <s v="97+700"/>
    <x v="6"/>
    <x v="11"/>
    <s v="TAOLAGNARO-IABOAKOHO-MANAMBONDRO-MANANTENINA-MANAMBARO-VANGAINDRANO"/>
    <m/>
    <m/>
    <m/>
    <m/>
    <m/>
    <m/>
    <s v="FED/2014/351-147"/>
    <x v="16"/>
    <n v="16933861475.521999"/>
    <m/>
    <m/>
    <n v="14128421911.808601"/>
    <d v="2014-12-08T00:00:00"/>
    <n v="1913.1000000000001"/>
    <s v="EGECOM"/>
    <n v="1.08"/>
    <x v="1"/>
    <n v="0.82720882419953001"/>
    <n v="1"/>
    <n v="1"/>
    <n v="0"/>
    <n v="1"/>
    <s v="- Avancement physique : 100%_x000a_- Travaux largement en retard par rapport au délai d'exécution : fin du délai le 07 mai 2020_x000a_- Réception provisoire le 30/09/2021_x000a_- Lévée des reserves de la repception provisoire le 14/10/2021"/>
    <x v="7"/>
    <s v="Km"/>
  </r>
  <r>
    <s v="206"/>
    <s v="310"/>
    <s v="PROJET HIMO"/>
    <s v="DIRECTION DES INFRASTRUCTURES (DINFRA)"/>
    <s v="Travaux complémentaire de remise en état de la RNT 12A suite aux dégâts ENAWO"/>
    <s v="Travaux de Réhabilitation"/>
    <x v="1"/>
    <s v="UE / ETAT MALAGASY"/>
    <n v="0"/>
    <s v="RAZAFIARISOA Marie Julie_x000a_j.razafiarisoa@agenceroutiere.mg_x000a_034-30-384-21"/>
    <x v="4"/>
    <x v="1"/>
    <s v="Pourcentage de décompte régularisé"/>
    <s v="9.1"/>
    <s v="Km de route rehabilitée"/>
    <n v="0"/>
    <m/>
    <s v="Pk 48+114"/>
    <s v="Pk 78+272"/>
    <x v="5"/>
    <x v="10"/>
    <s v="MANANTENINA"/>
    <m/>
    <m/>
    <s v="N/A"/>
    <s v="N/A"/>
    <s v="N/A"/>
    <s v="N/A"/>
    <s v="FED/2018/397-943"/>
    <x v="17"/>
    <n v="7398859654.9929991"/>
    <m/>
    <m/>
    <n v="5600373634.454401"/>
    <d v="2019-01-07T00:00:00"/>
    <n v="270"/>
    <s v="SARA et Cie"/>
    <n v="2.2799999999999998"/>
    <x v="1"/>
    <n v="0.95"/>
    <n v="1"/>
    <n v="1"/>
    <n v="0"/>
    <n v="1"/>
    <m/>
    <x v="1"/>
    <s v="Pourcentage de décompte régularisé"/>
  </r>
  <r>
    <s v="206"/>
    <s v="310"/>
    <s v="PROJET HIMO"/>
    <s v="DIRECTION DES INFRASTRUCTURES (DINFRA)"/>
    <s v="Travaux de remise en état de la route RNS5 entre Mananara Nord (PK 283 + 000) et Maroantsetra (PK 404+100), en approche HIMO structurée – Lot n°1 "/>
    <s v="Travaux de Réhabilitation"/>
    <x v="1"/>
    <s v="UE / ETAT MALAGASY"/>
    <n v="21805000000"/>
    <s v="RAJOELISOLO Manitra_x000a_m.rajoelisolo@agenceroutiere.mg_x000a_"/>
    <x v="0"/>
    <x v="9"/>
    <n v="0.85"/>
    <s v="9.1"/>
    <s v="linéaire de pont construit: 425m"/>
    <s v="Latitude :_x000a_Début : 16.12648°S_x000a_Longitude:_x000a_Début : 49.70427°E"/>
    <s v="Latitude :_x000a_Fin : 15.94530°S_x000a_Longitude:_x000a_Fin : 49.70679°E"/>
    <s v="283 + 000"/>
    <s v="323 + 500"/>
    <x v="4"/>
    <x v="7"/>
    <s v="MANANARA AVARATRA - MAROANTSETRA"/>
    <m/>
    <m/>
    <s v="N/A"/>
    <s v="N/A"/>
    <s v="N/A"/>
    <s v="N/A"/>
    <s v="FED/2016/373-276"/>
    <x v="18"/>
    <n v="21804260053.804798"/>
    <m/>
    <m/>
    <n v="19330139452.166397"/>
    <d v="2017-04-03T00:00:00"/>
    <n v="37"/>
    <s v="COLAS"/>
    <n v="1.32"/>
    <x v="1"/>
    <n v="1.0634898864591757"/>
    <n v="1"/>
    <n v="1"/>
    <n v="0"/>
    <n v="1"/>
    <s v="RD effectué prononcée le 05 Juillet 2021"/>
    <x v="8"/>
    <s v="Km"/>
  </r>
  <r>
    <s v="206"/>
    <s v="310"/>
    <s v="PROJET HIMO"/>
    <s v="DIRECTION DES INFRASTRUCTURES (DINFRA)"/>
    <s v="Travaux de remise en état de la route RNS5 entre Mananara Nord (PK 283 + 000) et Maroantsetra (PK 404+100), en approche HIMO structurée - Lot n°2 "/>
    <s v="Travaux de Réhabilitation"/>
    <x v="1"/>
    <s v="UE / ETAT MALAGASY"/>
    <n v="25812000000"/>
    <s v="RAJOELISOLO Manitra_x000a_m.rajoelisolo@agenceroutiere.mg_x000a_"/>
    <x v="0"/>
    <x v="10"/>
    <n v="0.62"/>
    <s v="9.1"/>
    <s v="linéaire de pont construit: 452m+1dalot 2*3*3"/>
    <s v="Latitude :_x000a_Début : 15.90469°S_x000a_Longitude:_x000a_Début : 49.71357°E"/>
    <s v="Latitude :_x000a_Fin : 15.64683°S_x000a_Longitude:_x000a_Fin : 49.64640°E"/>
    <s v="323 + 500"/>
    <s v="404 + 100"/>
    <x v="4"/>
    <x v="7"/>
    <s v="MANANARA AVARATRA - MAROANTSETRA"/>
    <m/>
    <m/>
    <s v="N/A"/>
    <s v="N/A"/>
    <s v="N/A"/>
    <s v="N/A"/>
    <s v="FED/2016/373-278"/>
    <x v="19"/>
    <n v="25811800559.001598"/>
    <m/>
    <m/>
    <n v="21509833799.167999"/>
    <d v="2017-04-03T00:00:00"/>
    <n v="44"/>
    <s v="COLAS"/>
    <n v="1.1200000000000001"/>
    <x v="1"/>
    <n v="0.89643954406053294"/>
    <n v="1"/>
    <n v="1"/>
    <n v="0"/>
    <n v="1"/>
    <s v="RD effectué prononcée le 05 Juillet 2021"/>
    <x v="9"/>
    <s v="Km"/>
  </r>
  <r>
    <s v="206"/>
    <s v="310"/>
    <s v="PROJET HIMO"/>
    <s v="DIRECTION DES INFRASTRUCTURES (DINFRA)"/>
    <s v="Travaux de remise en état de la route RNT 12A entre Fort Dauphin et le bac Ebakiky, suite à résiliation"/>
    <s v="Travaux de Réhabilitation"/>
    <x v="1"/>
    <s v="UE / ETAT MALAGASY"/>
    <n v="0"/>
    <s v="RAZAFIARISOA Marie Julie_x000a_rmjulie07@yahoo.fr_x000a_034-30-384-21"/>
    <x v="4"/>
    <x v="1"/>
    <s v="Pourcentage de décompte régularisé"/>
    <s v="9.1"/>
    <s v="Km de route rehabiltiée"/>
    <s v="Latitude :_x000a_Début : 7 230 747_x000a__x000a_Longitude:_x000a_Début : 701 000"/>
    <s v="Latitude :_x000a_Fin : 7 263 283_x000a__x000a_Longitude:_x000a_Fin : 717 242"/>
    <s v="0+000"/>
    <s v="48+114"/>
    <x v="5"/>
    <x v="10"/>
    <s v="AMPASY NAMPOHANA, MANDROMONDROMOTRA, IABOAKOHO, MAHATALAKY"/>
    <m/>
    <m/>
    <s v="N/A"/>
    <s v="N/A"/>
    <s v="N/A"/>
    <s v="N/A"/>
    <s v="FED/2018/398-094"/>
    <x v="20"/>
    <n v="4406118318.7761593"/>
    <m/>
    <m/>
    <n v="3619049721.1847997"/>
    <d v="2019-01-07T00:00:00"/>
    <n v="7.806451612903226"/>
    <s v="SARA et Cie"/>
    <n v="1"/>
    <x v="1"/>
    <n v="1"/>
    <n v="1"/>
    <n v="1"/>
    <n v="0"/>
    <n v="1"/>
    <m/>
    <x v="1"/>
    <s v="Pourcentage de décompte régularisé"/>
  </r>
  <r>
    <s v="206"/>
    <s v="310"/>
    <s v="PROJET HIMO"/>
    <s v="DIRECTION DES INFRASTRUCTURES (DINFRA)"/>
    <s v="_x000a_Travaux complémentaire de remise en état de la RNT 12A, Suite et finalisation de bitumage du tronçon 2 du lot 1 entre PK 59+100 (radier N°04) et PK 63+748 (bac Iaboakoho, appontement côté sud)"/>
    <s v="Travaux de Réhabilitation"/>
    <x v="1"/>
    <s v="UE / ETAT MALAGASY"/>
    <n v="6082000000"/>
    <s v="RAZAFIARISOA Marie Julie_x000a_rmjulie07@yahoo.fr_x000a_034-30-384-21"/>
    <x v="0"/>
    <x v="11"/>
    <s v="Nombre de Km réhabilité"/>
    <s v="9.1"/>
    <s v="Km de route rehabiltiée"/>
    <s v="Latitude :_x000a_Début : 7 263 283_x000a__x000a_Longitude:_x000a_Début : 717 242"/>
    <s v="Latitude :_x000a_Fin : 7 287 437_x000a__x000a_Longitude:_x000a_Fin : 730 481"/>
    <s v="59 + 100"/>
    <s v="63 + 758"/>
    <x v="5"/>
    <x v="10"/>
    <s v="TAOLAGNARO-IABOAKOHO-MANAMBONDRO-MANANTENINA-MANAMBARO-VANGAINDRANO"/>
    <m/>
    <m/>
    <s v="N/A"/>
    <s v="N/A"/>
    <s v="N/A"/>
    <s v="N/A"/>
    <s v="FED/2019/414-026  "/>
    <x v="21"/>
    <n v="7962356606.0724001"/>
    <m/>
    <m/>
    <n v="5767642692.7600002"/>
    <d v="2020-03-16T00:00:00"/>
    <n v="6.9032258064516103"/>
    <s v="SARA et Cie"/>
    <n v="2.12"/>
    <x v="1"/>
    <n v="0.6795903814310772"/>
    <n v="1"/>
    <n v="1"/>
    <n v="0"/>
    <n v="1"/>
    <m/>
    <x v="10"/>
    <s v="Km"/>
  </r>
  <r>
    <s v="206"/>
    <s v="310"/>
    <s v="PROJET HIMO"/>
    <s v="DIRECTION DES INFRASTRUCTURES (DINFRA)"/>
    <s v="_x000a_Travaux de remise en état de la route RNT 12A entre le bac Ebakiky (PK 48+114) et le bac Manambato (PK 78+272) - LOT 1"/>
    <s v="Travaux de Réhabilitation"/>
    <x v="1"/>
    <s v="UE / ETAT MALAGASY"/>
    <n v="27983000000"/>
    <s v="RAZAFIARISOA Marie Julie_x000a_rmjulie07@yahoo.fr_x000a_034-30-384-21"/>
    <x v="0"/>
    <x v="12"/>
    <s v="Nombre de Km réhabilité"/>
    <s v="9.1"/>
    <s v="Km de route rehabiltiée"/>
    <s v="Latitude :_x000a_Début : 7 263 283_x000a__x000a_Longitude:_x000a_Début : 717 242"/>
    <s v="Latitude :_x000a_Fin : 7 287 437_x000a__x000a_Longitude:_x000a_Fin : 730 481"/>
    <s v="48+114"/>
    <s v="78+272"/>
    <x v="5"/>
    <x v="10"/>
    <s v="TAOLAGNARO-IABOAKOHO-MANAMBONDRO-MANANTENINA-MANAMBARO-VANGAINDRANO"/>
    <m/>
    <m/>
    <s v="N/A"/>
    <s v="N/A"/>
    <s v="N/A"/>
    <s v="N/A"/>
    <s v="FED/2014/324-886"/>
    <x v="22"/>
    <n v="27982496126.987999"/>
    <m/>
    <m/>
    <n v="21461045485.230896"/>
    <d v="2014-11-17T00:00:00"/>
    <n v="67.064516129032299"/>
    <s v="SARA et Cie"/>
    <n v="1.1499999999999999"/>
    <x v="1"/>
    <n v="0.97"/>
    <n v="1"/>
    <n v="1"/>
    <n v="0"/>
    <n v="1"/>
    <m/>
    <x v="11"/>
    <s v="Km"/>
  </r>
  <r>
    <s v="206"/>
    <s v="310"/>
    <s v="PROJET HIMO"/>
    <s v="DIRECTION DES INFRASTRUCTURES (DINFRA)"/>
    <s v="_x000a_Travaux de remise en état de la route RNTI2A entre le bac Esama (PK94) et le bac Befasy (PK 145), selon une approche favorisant une forte mobilisation de la main d'oeuvre - Lot n°3"/>
    <s v="Travaux de Réhabilitation"/>
    <x v="1"/>
    <s v="UE / ETAT MALAGASY"/>
    <n v="5880000000"/>
    <s v="RAZAFIARISOA Marie Julie_x000a_rmjulie07@yahoo.fr_x000a_034-30-384-21"/>
    <x v="0"/>
    <x v="13"/>
    <s v="Nombre de Km réhabilité"/>
    <s v="9.1"/>
    <s v="Km de route rehabiltiée"/>
    <s v="Latitude :_x000a_Début : 7 302 873_x000a__x000a_Longitude:_x000a_Début : 732 867"/>
    <s v="Latitude :_x000a_Fin : 7 341 526_x000a__x000a_Longitude:_x000a_Fin : 746 541"/>
    <s v="94 + 000"/>
    <s v="145 + 000"/>
    <x v="6"/>
    <x v="11"/>
    <s v="TAOLAGNARO-IABOAKOHO-MANAMBONDRO-MANANTENINA-MANAMBARO-VANGAINDRANO"/>
    <m/>
    <m/>
    <s v="N/A"/>
    <s v="N/A"/>
    <s v="N/A"/>
    <s v="N/A"/>
    <s v="FED/2014/372-895"/>
    <x v="23"/>
    <n v="5879056103.5903196"/>
    <m/>
    <m/>
    <n v="1723853936.5697999"/>
    <d v="2016-10-31T00:00:00"/>
    <n v="54"/>
    <s v="EGECOM"/>
    <n v="1.01"/>
    <x v="1"/>
    <n v="0.8"/>
    <n v="1"/>
    <n v="1"/>
    <n v="0"/>
    <n v="1"/>
    <s v="Réception  définitive prononcée le 30/09/2021_x000a_Lévée des reserves de la réception définitve le 14/10/2021"/>
    <x v="12"/>
    <s v="Km"/>
  </r>
  <r>
    <s v="206"/>
    <s v="310"/>
    <s v="PROJET HIMO"/>
    <s v="DIRECTION DES INFRASTRUCTURES (DINFRA)"/>
    <s v="Travaux de remise en état de la route RNT12A entre le bac Befasy (PK 145) et le bac Masianaka basse (PK 202), selon une approche favorisant une forte mobilisation de la main d'oeuvre -Lot n°4"/>
    <s v="Travaux de Réhabilitation"/>
    <x v="1"/>
    <s v="UE / ETAT MALAGASY"/>
    <n v="11098000000"/>
    <s v="RAZAFIARISOA Marie Julie_x000a_rmjulie07@yahoo.fr_x000a_034-30-384-21"/>
    <x v="0"/>
    <x v="14"/>
    <s v="Nombre de Km réhabilité"/>
    <s v="9.1"/>
    <s v="Km de route rehabiltiée"/>
    <s v="Latitude :_x000a_Début : 7 341 526_x000a__x000a_Longitude:_x000a_Début : 746 541"/>
    <s v="Latitude :_x000a_Fin : 7 387 118_x000a__x000a_Longitude:_x000a_Fin : 766 532"/>
    <s v="145 + 000"/>
    <s v="202 + 000"/>
    <x v="7"/>
    <x v="12"/>
    <s v="TAOLAGNARO-IABOAKOHO-MANAMBONDRO-MANANTENINA-MANAMBARO-VANGAINDRANO"/>
    <m/>
    <m/>
    <s v="N/A"/>
    <s v="N/A"/>
    <s v="N/A"/>
    <s v="N/A"/>
    <s v="FED/2014/372-896"/>
    <x v="24"/>
    <n v="11097615898.7971"/>
    <m/>
    <m/>
    <n v="7075377124.7082005"/>
    <d v="2016-10-31T00:00:00"/>
    <n v="54"/>
    <s v="EGECOM"/>
    <n v="1.01"/>
    <x v="1"/>
    <n v="0.98"/>
    <n v="1"/>
    <n v="1"/>
    <n v="0"/>
    <n v="1"/>
    <m/>
    <x v="13"/>
    <s v="Km"/>
  </r>
  <r>
    <s v="206"/>
    <s v="310"/>
    <s v="PROJET HIMO"/>
    <s v="DIRECTION DES INFRASTRUCTURES (DINFRA)"/>
    <s v="Travaux de remise en état de la route RNT12A entre le bac Masianaka basse (PK 202) et Vangaindrano (PK 232), selon une approche favorisant une forte mobilisation de la main d'oeuvre -Lot n°5"/>
    <s v="Travaux de Réhabilitation"/>
    <x v="1"/>
    <s v="UE / ETAT MALAGASY"/>
    <n v="10112000000"/>
    <s v="RAZAFIARISOA Marie Julie_x000a_rmjulie07@yahoo.fr_x000a_034-30-384-21"/>
    <x v="0"/>
    <x v="15"/>
    <s v="Nombre de Km réhabilité"/>
    <s v="9.1"/>
    <s v="Km de route rehabiltiée"/>
    <s v="Latitude :_x000a_Début : 7 387 118_x000a__x000a_Longitude:_x000a_Début :766 532"/>
    <s v="Latitude :_x000a_Fin : 7 415 291_x000a__x000a_Longitude:_x000a_Fin : 766 304"/>
    <s v="202 + 000"/>
    <s v="232 + 000"/>
    <x v="7"/>
    <x v="13"/>
    <s v="TAOLAGNARO-IABOAKOHO-MANAMBONDRO-MANANTENINA-MANAMBARO-VANGAINDRANO-_x000a_MANAMBOTRA ATSIMO"/>
    <m/>
    <m/>
    <s v="N/A"/>
    <s v="N/A"/>
    <s v="N/A"/>
    <s v="N/A"/>
    <s v="FED/2014/372-897"/>
    <x v="25"/>
    <n v="10111088631.097401"/>
    <m/>
    <m/>
    <n v="5534896808.4815998"/>
    <d v="2016-10-31T00:00:00"/>
    <n v="54"/>
    <s v="EGECOM"/>
    <n v="1.01"/>
    <x v="1"/>
    <n v="0.98"/>
    <n v="1"/>
    <n v="1"/>
    <n v="0"/>
    <n v="1"/>
    <s v="Construction 10 ouvrages _x000a_Réhabilitation du pont au PK31+843 _x000a_Mur de soutènement et reprofilage de la chaussée _x000a_Traitement de 30 points noirs _x000a_Pavage sur 2150 ml_x000a_Construction du pont Mahatalaky _x000a_Bitumage du tronçon entre Ebakiky et Esama _x000a_Mise en place des équipements de sécurité routière"/>
    <x v="14"/>
    <s v="Km"/>
  </r>
  <r>
    <n v="206"/>
    <s v="270"/>
    <s v="REHABILITATION ROUTE IVATO-TSARASAOTRA ET BOULEVARD DE L'EUROPE-VILLAGE DE LA FRANCOPHONIE"/>
    <s v="DIRECTION GENERALE DES TRAVAUX PUBLICS (DGTP)"/>
    <s v="Travaux de réhabilitation de la route Ivato-Tsarasaotra"/>
    <s v="Travaux de Réhabilitation"/>
    <x v="1"/>
    <s v="RPI / Exim banque de la Chine"/>
    <n v="184083839989.73999"/>
    <s v="RAZAFINDRIANILANA Hoby_x000a_Tel: 034 03 287 57_x000a_Mail: hoby.razafindrianilana@gmail.com"/>
    <x v="0"/>
    <x v="16"/>
    <s v="Maintenir le reseau routier en bon état"/>
    <s v="9.1"/>
    <s v="km de nouvelle route"/>
    <m/>
    <m/>
    <s v="0+000"/>
    <s v="10+000"/>
    <x v="1"/>
    <x v="14"/>
    <s v="Antananarivo, Ambatolampy Tsimahafotsy, Ivato"/>
    <s v="Population riveraine"/>
    <m/>
    <m/>
    <m/>
    <m/>
    <m/>
    <s v="1/PQUAL-M2PATE/PRMP.16"/>
    <x v="26"/>
    <n v="184083839989.73999"/>
    <m/>
    <m/>
    <m/>
    <d v="2018-01-11T00:00:00"/>
    <m/>
    <s v="CHEC"/>
    <n v="1"/>
    <x v="1"/>
    <m/>
    <n v="1"/>
    <n v="1"/>
    <n v="0"/>
    <n v="1"/>
    <s v="Travaux en attent de reception definitive"/>
    <x v="15"/>
    <s v="Km"/>
  </r>
  <r>
    <s v="206"/>
    <s v="211"/>
    <s v="DEGATS CYCLONIQUES - PROGRAMME DE REHABILITATION DES INFRASTRUCTURES ROUTIERES ET D'ENTRETIEN ROUTIER"/>
    <s v="DIRECTION DES INFRASTRUCTURES (DINFRA)"/>
    <s v="Travaux de réparation des dégâts climatiques, avec mobilisation du Titulaire à la demande, sur tout le territoire Malgache, deuxième tranche"/>
    <s v="Travaux d'Entretien"/>
    <x v="1"/>
    <s v="UE / ETAT MALAGASY"/>
    <n v="2400000000"/>
    <s v="RAKOTOVAO Rabarijaona r.rabarijaona@agenceroutiere.mg_x000a_034-03-290-32"/>
    <x v="4"/>
    <x v="1"/>
    <s v="Pourcentage de décompte régularisé"/>
    <s v="9.1"/>
    <s v="Pourcentage de décompte régularisé"/>
    <s v="TOUT MADAGASCAR"/>
    <m/>
    <s v="TOUT MADAGASCAR"/>
    <s v="TOUT MADAGASCAR"/>
    <x v="3"/>
    <x v="6"/>
    <s v="TOUT MADAGASCAR"/>
    <m/>
    <m/>
    <s v="N/A"/>
    <s v="N/A"/>
    <s v="N/A"/>
    <s v="N/A"/>
    <s v="FED/2016/375-921"/>
    <x v="27"/>
    <n v="19948693667.693401"/>
    <m/>
    <m/>
    <n v="15958954934.15472"/>
    <d v="2017-07-06T00:00:00"/>
    <n v="37"/>
    <s v="SOGEA SATOM"/>
    <n v="1.0299295774647901"/>
    <x v="1"/>
    <n v="0.9"/>
    <n v="1"/>
    <n v="1"/>
    <n v="0"/>
    <n v="1"/>
    <m/>
    <x v="1"/>
    <s v="Pourcentage de décompte régularisé"/>
  </r>
  <r>
    <s v="206"/>
    <s v="327"/>
    <s v="AIDE D'URGENCE POST CATASTROPHIQUE"/>
    <s v="AGENCE ROUTIERE / DIRECTION GENERALE DES TRAVAUX PUBLICS (DGTP)"/>
    <s v="Travaux de réhabilitation de voiries urbaines dans la Commune Urbaine D’Antananarivo, _x000a_- Lot 04 : Travaux d’urgence de la RN1 entre le PK2+500 et le PK7+900 (Rond-point Anosy - Sortie Pont Ampitatafika), la route d’Itaosy du Pont d’Ampasika à la Cité des Assureurs et la Bretelle d’Avarabohitra"/>
    <s v="Travaux d'Urgence"/>
    <x v="1"/>
    <s v="BEI - Post Disaster Infrasctructure reconstruction"/>
    <n v="40119000000"/>
    <s v="RALAIMAROLAHY Rija_x000a_r.ralaimarolahy@agenceroutiere.mg_x000a_034-30-384-24   "/>
    <x v="0"/>
    <x v="17"/>
    <s v="Nombre de Km réhabilité"/>
    <s v="9.1"/>
    <s v="Km de route r"/>
    <m/>
    <m/>
    <s v="2 + 500"/>
    <s v="7 + 900"/>
    <x v="1"/>
    <x v="2"/>
    <s v="4è ARRONDISSEMENT_x000a_AMPITATAFIKA_x000a_ITAOSY_x000a_ANDRANONAHOATRA"/>
    <m/>
    <m/>
    <s v="N/A"/>
    <s v="N/A"/>
    <s v="N/A"/>
    <s v="N/A"/>
    <s v="147-ARM/BEI/2018"/>
    <x v="28"/>
    <n v="40118676111.309998"/>
    <m/>
    <m/>
    <n v="30038632692.8918"/>
    <d v="2018-10-18T00:00:00"/>
    <n v="27"/>
    <s v="CHINARAILWAY 18TH BUREAU 5GROUP° Co.; Ltd"/>
    <n v="1.18"/>
    <x v="1"/>
    <n v="0.88078583321271942"/>
    <n v="1"/>
    <n v="1"/>
    <n v="0"/>
    <n v="1"/>
    <m/>
    <x v="16"/>
    <s v="Km"/>
  </r>
  <r>
    <s v="206"/>
    <s v="327"/>
    <s v="AIDE D'URGENCE POST CATASTROPHIQUE"/>
    <s v="AGENCE ROUTIERE / DIRECTION GENERALE DES TRAVAUX PUBLICS (DGTP)"/>
    <s v="Travaux de réhabilitation de voiries urbaines dans la Commune Urbaine D’Antananarivo, _x000a_- Lot 03 : Travaux d’urgence de la RN7 entre le PK0+000 et le PK11+000 (Soarano - Mandriamena)"/>
    <s v="Travaux d'Urgence"/>
    <x v="1"/>
    <s v="BEI - Post Disaster Infrasctructure reconstruction"/>
    <n v="19743000000"/>
    <s v="RALAIMAROLAHY Rija_x000a_r.ralaimarolahy@agenceroutiere.mg_x000a_034-30-384-24   "/>
    <x v="0"/>
    <x v="18"/>
    <s v="Nombre de Km réhabilité"/>
    <s v="9.1"/>
    <s v="Km de route rehabilitée"/>
    <m/>
    <m/>
    <s v="0 + 000"/>
    <s v="11 + 000"/>
    <x v="1"/>
    <x v="2"/>
    <s v="1er - 4è ARRONDISSEMENT_x000a_TANJOMBATO_x000a_ANDOHARANOFOTSY"/>
    <m/>
    <m/>
    <s v="N/A"/>
    <s v="N/A"/>
    <s v="N/A"/>
    <s v="N/A"/>
    <s v="144-ARM/BEI/2018"/>
    <x v="29"/>
    <n v="19742104672.68"/>
    <m/>
    <m/>
    <n v="15342859292.029999"/>
    <d v="2018-10-18T00:00:00"/>
    <n v="26"/>
    <s v="CHINA GEO-ENGINEERING CORPORATION"/>
    <n v="1.18"/>
    <x v="1"/>
    <n v="0.79472796852823235"/>
    <n v="1"/>
    <n v="1"/>
    <n v="0"/>
    <n v="1"/>
    <m/>
    <x v="17"/>
    <s v="Km"/>
  </r>
  <r>
    <s v="206"/>
    <s v="327"/>
    <s v="AIDE D'URGENCE POST CATASTROPHIQUE"/>
    <s v="AGENCE ROUTIERE / DIRECTION GENERALE DES TRAVAUX PUBLICS (DGTP)"/>
    <s v="Travaux de réhabilitation de voiries urbaines dans la Commune Urbaine D’Antananarivo, _x000a_- Lot 01: Travaux d’urgence de la RN2 entre le PK0+000 et le PK6+000 (Gare Soarano - Mahazo) et de la RN3 entre le PK1+500 et le PK10+500 (Andravoahangy Ambony - Sabotsy Namehana)"/>
    <s v="Travaux d'Urgence"/>
    <x v="1"/>
    <s v="BEI - Post Disaster Infrasctructure reconstruction"/>
    <n v="29660000000"/>
    <s v="RALAIMAROLAHY Rija_x000a_r.ralaimarolahy@agenceroutiere.mg_x000a_034-30-384-24   "/>
    <x v="0"/>
    <x v="19"/>
    <s v="Nombre de Km réhabilité"/>
    <s v="9.1"/>
    <s v="Km de route rehabilitée"/>
    <m/>
    <m/>
    <s v="RN 2 : 0 + 000_x000a_RN 3  : 1 + 500"/>
    <s v="RN 2 : 6 + 000_x000a_RN 3  : 10 + 500"/>
    <x v="1"/>
    <x v="15"/>
    <s v="1er - 3è - 5è ARRONDISSEMENT_x000a_ ANKADIKELY ILAFY_x000a_ SABOTSY NAMEHANA"/>
    <m/>
    <m/>
    <s v="N/A"/>
    <s v="N/A"/>
    <s v="N/A"/>
    <s v="N/A"/>
    <s v="145-ARM/BEI/2018"/>
    <x v="30"/>
    <n v="29659390326.009998"/>
    <m/>
    <m/>
    <n v="22193333662.8395"/>
    <d v="2018-10-18T00:00:00"/>
    <n v="37"/>
    <s v="COLAS"/>
    <n v="0.85"/>
    <x v="1"/>
    <n v="0.9"/>
    <n v="1"/>
    <n v="1"/>
    <n v="0"/>
    <n v="1"/>
    <m/>
    <x v="18"/>
    <s v="Km"/>
  </r>
  <r>
    <s v="206"/>
    <s v="327"/>
    <s v="AIDE D'URGENCE POST CATASTROPHIQUE"/>
    <s v="AGENCE ROUTIERE / DIRECTION GENERALE DES TRAVAUX PUBLICS (DGTP)"/>
    <s v="Travaux de réhabilitation de voiries urbaines dans la Commune Urbaine D’Antananarivo, _x000a_- Lot 02 : Travaux d’urgence de la RN4 entre le PK0+000 et le PK9+200 (Soarano - Imerina Afovoany)"/>
    <s v="Travaux d'Urgence"/>
    <x v="1"/>
    <s v="BEI - Post Disaster Infrasctructure reconstruction"/>
    <n v="17378000000"/>
    <s v="RALAIMAROLAHY Rija_x000a_r.ralaimarolahy@agenceroutiere.mg_x000a_034-30-384-24   "/>
    <x v="0"/>
    <x v="20"/>
    <s v="Nombre de Km réhabilité"/>
    <s v="9.1"/>
    <s v="Km de route rehabilitée"/>
    <m/>
    <m/>
    <s v="0 + 000"/>
    <s v="9 + 200"/>
    <x v="1"/>
    <x v="16"/>
    <s v="1er - 6è ARRONDISSEMENT_x000a_ANTEHIROKA_x000a_TALATAMATY"/>
    <m/>
    <m/>
    <s v="N/A"/>
    <s v="N/A"/>
    <s v="N/A"/>
    <s v="N/A"/>
    <s v="146-ARM/BEI/2018"/>
    <x v="31"/>
    <n v="17377844058.619999"/>
    <m/>
    <m/>
    <n v="13681246100.931702"/>
    <d v="2018-10-18T00:00:00"/>
    <n v="27"/>
    <s v="COLAS"/>
    <n v="1.1399999999999999"/>
    <x v="1"/>
    <n v="0.99"/>
    <n v="1"/>
    <n v="1"/>
    <n v="0"/>
    <n v="1"/>
    <m/>
    <x v="19"/>
    <s v="Km"/>
  </r>
  <r>
    <s v="206"/>
    <s v="396"/>
    <s v="PROJET DE MODERNISATION DURESEAU ROUTIER RN 6 ET RN 13"/>
    <s v="AGENCE ROUTIERE / DIRECTION DES INFRASTRUCTURES"/>
    <s v="Travaux d'urgence sur la RN 6 entre les PK 461+200 entre (Ambanja) et PK 502+400 (Antanamazava)"/>
    <s v="Travaux d'Urgence"/>
    <x v="1"/>
    <s v="BEI"/>
    <n v="600000000"/>
    <s v="RALAIMAROLAHY Rija_x000a_ralrija@ymail.com_x000a_034-30-384-24   "/>
    <x v="0"/>
    <x v="21"/>
    <s v="Nombre de Km réhabilité"/>
    <s v="9.1"/>
    <s v="206-1-1-1-R1_x000a_POURCENTAGE DE ROUTES  NATIONALES (RN) REHABILITEES"/>
    <s v="Latitude :_x000a_Début : 13,686852°S_x000a__x000a_Longitude:_x000a_Début : 48,444454°E"/>
    <s v="Latitude :_x000a_Fin : 13,52231°S_x000a__x000a_Longitude:_x000a_Fin : 48,61464°E"/>
    <s v="PK 461+200"/>
    <s v="PK 502+400"/>
    <x v="8"/>
    <x v="17"/>
    <s v="AMBANJA_x000a_ANTANAMAZAVA "/>
    <m/>
    <m/>
    <m/>
    <m/>
    <m/>
    <m/>
    <s v="233-AR/BEI/PRMP/UGPM.2021"/>
    <x v="32"/>
    <n v="500004360"/>
    <m/>
    <m/>
    <m/>
    <d v="2021-03-30T00:00:00"/>
    <n v="60"/>
    <s v="ECP BTP"/>
    <n v="1"/>
    <x v="1"/>
    <n v="0"/>
    <n v="1"/>
    <n v="1"/>
    <n v="0"/>
    <n v="1"/>
    <s v="- 27/10/2021: la visite de chantier en vue de la reception provisoire effectuée avec l'AT-AR/BEI, l'AR et le reponsable des TP à Ambanja_x000a_- 23/11/2021: date prévue pour la reception provisoire des travaux"/>
    <x v="20"/>
    <s v="Km"/>
  </r>
  <r>
    <s v="206"/>
    <s v="396"/>
    <s v="PROJET DE MODERNISATION DURESEAU ROUTIER RN 6 ET RN 13"/>
    <s v="AGENCE ROUTIERE / DIRECTION GENERALE DES TRAVAUX PUBLICS (DGTP)"/>
    <s v="Travaux d'urgence dsur la RN 13 relative relative à l'aménagement d'une déviation 270 ML suite à l'éffondrement du pont sur la rivière Manambaro au PK 471+400 avec la mise en place d'un pont MABEY de 27 mètres"/>
    <s v="Travaux d'Urgence"/>
    <x v="1"/>
    <s v="BEI"/>
    <n v="1600000000"/>
    <s v="RAZAFIARISOA Marie Julie_x000a_rmjulie07@yahoo.fr_x000a_034-30-384-21"/>
    <x v="0"/>
    <x v="22"/>
    <s v="Nombre de Km réhabilité"/>
    <s v="9.1"/>
    <s v="longueur  de routes aménagé"/>
    <m/>
    <m/>
    <s v="471+400"/>
    <m/>
    <x v="5"/>
    <x v="10"/>
    <s v="_x000a_MANAMBARO"/>
    <m/>
    <m/>
    <m/>
    <m/>
    <m/>
    <m/>
    <s v="234-AR/BEI/PRMP/UGPM.2021"/>
    <x v="33"/>
    <n v="1591172842.54"/>
    <m/>
    <m/>
    <n v="611472744.41000009"/>
    <d v="2021-03-30T00:00:00"/>
    <n v="30"/>
    <s v="SARA et Cie"/>
    <n v="-8.1"/>
    <x v="1"/>
    <n v="0.1"/>
    <n v="1"/>
    <n v="1"/>
    <n v="0"/>
    <n v="1"/>
    <s v="Réception provisoire prononcé le 05/10/2021_x000a_DP N°03  reçu  par l'équipe UGP ce 03/11/2021 et passé à l'AT/AR-BEI pour visa"/>
    <x v="21"/>
    <s v="Km"/>
  </r>
  <r>
    <s v="206"/>
    <s v="396"/>
    <s v="PROJET DE MODERNISATION DURESEAU ROUTIER RN 6 ET RN 13"/>
    <s v="DIRECTION GENERALE DES TRAVAUX PUBLICS (DGTP)"/>
    <s v="Travaux d'urgence sur la RN6 aux PK 499+200 et PK 581+800 "/>
    <s v="Travaux d'Urgence"/>
    <x v="1"/>
    <s v="BEI- Modernisation"/>
    <n v="14615000000"/>
    <s v="RALAIMAROLAHY Rija_x000a_r.ralaimarolahy@agenceroutiere.mg_x000a_034-30-384-24   "/>
    <x v="6"/>
    <x v="2"/>
    <s v="Nombre de ponts reconstruits"/>
    <s v="9.1"/>
    <s v="longueur  de routes aménagé"/>
    <m/>
    <m/>
    <s v="OA 1 : 499+200_x000a__x000a_OA 2 : 581 + 800"/>
    <s v="OA 1 : 499+220_x000a__x000a_OA 2 : 581 + 840"/>
    <x v="8"/>
    <x v="18"/>
    <s v="AMBANJA_x000a_MARIVORAHONA"/>
    <m/>
    <m/>
    <s v="N/A"/>
    <s v="N/A"/>
    <s v="N/A"/>
    <s v="N/A"/>
    <s v="148-ARM/BEI/2018"/>
    <x v="34"/>
    <n v="14614030766"/>
    <m/>
    <m/>
    <n v="8625354710.6071987"/>
    <d v="2019-04-05T00:00:00"/>
    <n v="12"/>
    <s v="COLAS"/>
    <n v="1.41"/>
    <x v="1"/>
    <n v="0.51177881492892285"/>
    <n v="1"/>
    <n v="1"/>
    <n v="0"/>
    <n v="1"/>
    <m/>
    <x v="0"/>
    <s v="ML d'ouvrage"/>
  </r>
  <r>
    <s v="206"/>
    <s v="396"/>
    <s v="PROJET DE MODERNISATION DURESEAU ROUTIER RN 6 ET RN 13"/>
    <s v="DIRECTION GENERALE DES TRAVAUX PUBLICS (DGTP)"/>
    <s v="Travaux d'urgence pour la réparation de la digue de la rivière de la Mananjeba au niveau du PK 581 de  la RN6"/>
    <s v="Travaux d'Urgence"/>
    <x v="1"/>
    <s v="BEI- Modernisation"/>
    <n v="3470000000"/>
    <s v="RALAIMAROLAHY Rija_x000a_r.ralaimarolahy@agenceroutiere.mg_x000a_034-30-384-24   "/>
    <x v="0"/>
    <x v="2"/>
    <s v="Nombre de digue réhabilitée"/>
    <s v="9.1"/>
    <s v="longueur  de route aménagé"/>
    <m/>
    <m/>
    <s v="PK 581 de la RN6"/>
    <n v="0"/>
    <x v="8"/>
    <x v="19"/>
    <s v="_x000a_MARIVORAHONA"/>
    <m/>
    <m/>
    <s v="N/A"/>
    <s v="N/A"/>
    <s v="N/A"/>
    <s v="N/A"/>
    <s v="179-ARM/BEI/2019"/>
    <x v="35"/>
    <n v="3469419344.6199999"/>
    <m/>
    <m/>
    <n v="0"/>
    <d v="2019-09-24T00:00:00"/>
    <n v="3"/>
    <s v="CGC"/>
    <n v="3.9560439560439602"/>
    <x v="1"/>
    <n v="0.6197744404652572"/>
    <n v="1"/>
    <n v="1"/>
    <n v="0"/>
    <n v="1"/>
    <m/>
    <x v="0"/>
    <s v="Km"/>
  </r>
  <r>
    <s v="206"/>
    <s v="237"/>
    <s v="CONSTRUCTION RN 43 SAMBAINA - FARATSIHO - SOAVINANDRIANA"/>
    <s v="AGENCE ROUTIERE"/>
    <s v="Réactualisation des études d’APD, Gestion, Contrôle et Surveillance des travaux de réhabilitation de la route nationale secondaire N°43 « Faratsiho – Sambaina ; Ambohibary–Ampetsapetsa (PK127 de la RNP7) et Analavory- Soavinandriana"/>
    <s v="Prestation intellectuelle"/>
    <x v="1"/>
    <s v="BADEA / FSD / ETAT MALAGASY"/>
    <n v="4130000000"/>
    <s v="RASOLONDRAIBE Andriamirantosoa_x000a_rantosoa@gmail.com_x000a_034 29 233 29"/>
    <x v="3"/>
    <x v="23"/>
    <s v="Nombre de rapport soumis"/>
    <s v="9.1"/>
    <s v="Nombre de rapport soumis"/>
    <s v="LATITUDE :_x000a_-19,408700°_x000a__x000a_LONGITUDE :_x000a_46,950528°"/>
    <s v="LATITUDE : -19,638632°_x000a_LONGITUDE : 47,157127°"/>
    <s v="PK 81+134_x000a_PK 0+000_x000a_"/>
    <s v="PK 125+192_x000a_PK 5+634_x000a_"/>
    <x v="9"/>
    <x v="20"/>
    <s v="AMBOHIBARY- FARATSIHO"/>
    <m/>
    <m/>
    <m/>
    <m/>
    <m/>
    <m/>
    <s v="069 MTP/ARM.16 "/>
    <x v="36"/>
    <n v="4129828672.5100002"/>
    <m/>
    <m/>
    <n v="2490375615.2449999"/>
    <d v="2016-05-24T00:00:00"/>
    <n v="1230"/>
    <s v="Groupement COMETE/TECMAD"/>
    <n v="0.96430000000000005"/>
    <x v="2"/>
    <n v="0.73"/>
    <n v="0.99819999999999998"/>
    <n v="0.99819999999999998"/>
    <n v="0"/>
    <n v="0.99819999999999998"/>
    <s v="Reception technique  le 18/11/2021"/>
    <x v="22"/>
    <s v="Nombre de rapports"/>
  </r>
  <r>
    <s v="206"/>
    <s v="237"/>
    <s v="CONSTRUCTION RN 43 SAMBAINA - FARATSIHO - SOAVINANDRIANA"/>
    <s v="AGENCE ROUTIERE"/>
    <s v="Travaux de réhabilitation de la route nationale secondaire N°43 « Faratsiho – Sambaina ; Ambohibary–Ampetsapetsa »"/>
    <s v="Travaux de Réhabilitation"/>
    <x v="1"/>
    <s v="BADEA / FSD / ETAT MALAGASY"/>
    <n v="70252000000"/>
    <s v="Andrianjafimahefarinjo Soarilala Lynà_x000a_lyna2020arm@gmail.com_x000a_034-30-384-22"/>
    <x v="0"/>
    <x v="13"/>
    <s v="Km de route réhabilitée et/ou construite"/>
    <s v="9.1"/>
    <s v="Km de route réhabilitée et/ou construite"/>
    <s v=" Debut de la route :    X : 8 541 647,868                   Y: 474 976,511                        "/>
    <s v="Fin de la Route      X : 8 520 477,777                     Y : 576 220,816"/>
    <s v="0+000"/>
    <s v="151+700"/>
    <x v="9"/>
    <x v="21"/>
    <s v="AMBOHIBARY- FARATSIHO"/>
    <m/>
    <m/>
    <m/>
    <m/>
    <m/>
    <m/>
    <s v="120 MTP/ARM.18 "/>
    <x v="37"/>
    <n v="73854617368.669998"/>
    <m/>
    <m/>
    <n v="49005041001.185287"/>
    <d v="2018-04-17T00:00:00"/>
    <n v="1260"/>
    <s v="Groupement CRBC (China Road and Bridge Corporation) / SMATP"/>
    <n v="-7.2222222222222215E-2"/>
    <x v="3"/>
    <n v="0.57169999999999999"/>
    <n v="0.99"/>
    <n v="0.99"/>
    <n v="0"/>
    <n v="0.99"/>
    <s v="- Avancement cumulé Physique : 99,5%_x000a__x000a_- Série 00 : INSTALLATION DE CHANTIER ET ÉTUDES: 70.00%_x000a_- Série 01 : TRAVAUX PRÉPARATOIRES, DE FINITION ET DIVERS: 97%_x000a_- Série 02 : TERRASSEMENT: 99,50%_x000a_- Série 03 : ASSAINISSEMENT: 99.00% _x000a_- Série 04 : CHAUSSÉE: 99,8%_x000a_- Série 05 : OUVRAGES (Dalot cadres de dimension supérieure à 200x200, radier et ouvrages de soutènements, etc...): 98%_x000a_- Série 06 : SIGNALISATION ET ÉQUIPEMENT:90%_x000a_- Série 07 : MESURES ENVIRONNEMENTALES: 20.00%"/>
    <x v="23"/>
    <s v="Km"/>
  </r>
  <r>
    <s v="206"/>
    <s v="396"/>
    <s v="PROJET DE MODERNISATION DURESEAU ROUTIER RN 6 ET RN 13"/>
    <s v="AGENCE ROUTIERE"/>
    <s v="Gestion, contrôle et surveillance des Travaux d'urgence sur la RN6 aux PK 499+200 et PK 581+800 "/>
    <s v="Prestation intellectuelle"/>
    <x v="1"/>
    <s v="BEI"/>
    <n v="1591000000"/>
    <s v="RAKOTOVAO Rivoary_x000a_rivoary@yahoo.fr_x000a_034-30-384-23"/>
    <x v="3"/>
    <x v="5"/>
    <s v="Nombre de Rapport validé"/>
    <s v="9.1"/>
    <s v="Nombre de Rapport validé"/>
    <m/>
    <m/>
    <s v="PK 499+200 _x000a_ PK 581+800 "/>
    <m/>
    <x v="8"/>
    <x v="18"/>
    <s v="AMBANJA_x000a_MARIVORAHONA"/>
    <m/>
    <m/>
    <m/>
    <m/>
    <m/>
    <m/>
    <s v="163-ARM/BEI/2019"/>
    <x v="38"/>
    <n v="2748456048.2399998"/>
    <m/>
    <m/>
    <n v="2209211270.1999998"/>
    <d v="2019-03-19T00:00:00"/>
    <n v="240"/>
    <s v="SETEC"/>
    <n v="2.25"/>
    <x v="4"/>
    <n v="0.83543539652757648"/>
    <n v="0.95"/>
    <n v="0.95"/>
    <n v="0"/>
    <n v="0.95"/>
    <m/>
    <x v="24"/>
    <s v="Nombre de rapports"/>
  </r>
  <r>
    <s v="206"/>
    <m/>
    <m/>
    <s v="PACT / DIRECTION GENERALE DES TRAVAUX PUBLICS (DGTP)"/>
    <s v="TRAVAUX DE BITUMAGE DE LA ROUTE NATIONALE 44 RELIANT _x000a_MAROVOAY AMBOASARY (PK 20 A PK 60) ET SON AVENANT"/>
    <s v="Travaux de Réhabilitation"/>
    <x v="1"/>
    <s v="IDA/BANQUE MONDIALE-PPAV2260-MG"/>
    <n v="76374491592.809998"/>
    <s v="PACT"/>
    <x v="0"/>
    <x v="24"/>
    <s v="Km de route réhabilitée et/ou construite"/>
    <s v="9.1"/>
    <s v="Km de route réhabilitée et/ou construite"/>
    <s v="Marovoay (x: 209498,41; y:7921628,22; ZTn: 909,10)"/>
    <s v="Amboasary (18° 26' 48.07&quot; Sud, 48° 15' 47.51&quot; Est)"/>
    <s v="PK 20"/>
    <s v="PK 60"/>
    <x v="10"/>
    <x v="22"/>
    <s v="Vohidiala"/>
    <n v="34000"/>
    <n v="16"/>
    <m/>
    <m/>
    <m/>
    <m/>
    <s v="01/T-AOI/MAHTP/SG/DGTP/PACT/2019"/>
    <x v="39"/>
    <n v="76374491592.809998"/>
    <m/>
    <m/>
    <m/>
    <d v="2019-10-10T00:00:00"/>
    <n v="540"/>
    <s v="CGC (China Géo-Engineering Corporation)"/>
    <n v="0.874"/>
    <x v="5"/>
    <n v="0.76659999999999995"/>
    <n v="0.92530000000000001"/>
    <n v="0.94159999999999999"/>
    <n v="1.6299999999999981E-2"/>
    <n v="0.94159999999999999"/>
    <m/>
    <x v="25"/>
    <s v="Km"/>
  </r>
  <r>
    <s v="206"/>
    <m/>
    <m/>
    <s v="PACT / DIRECTION GENERALE DES TRAVAUX PUBLICS (DGTP)"/>
    <s v="TRAVAUX DE BITUMAGE DE LA ROUTE NATIONALE 44 RELIANT _x000a_MAROVOAY AMBOASARY (PK 20 A PK 60) "/>
    <s v="Prestation intellectuelle"/>
    <x v="1"/>
    <s v="IDA/BANQUE MONDIALE-PPAV2260-MG"/>
    <n v="3330000"/>
    <s v="PACT: RANDRIAMILANTO Jean Frédéric_x000a_MTP: thierry RATIARISOA"/>
    <x v="0"/>
    <x v="24"/>
    <s v="Kilomètre de routes réhabilitées"/>
    <s v="9.1"/>
    <s v="Km de route réhabilitée et/ou construite"/>
    <s v="Marovoay (x: 209498,41; y:7921628,22; ZTn: 909,10)"/>
    <s v="Amboasary (18° 26' 48.07&quot; Sud, 48° 15' 47.51&quot; Est)"/>
    <s v="PK 20"/>
    <s v="PK 60"/>
    <x v="10"/>
    <x v="22"/>
    <s v="Vohidiala"/>
    <m/>
    <m/>
    <m/>
    <m/>
    <m/>
    <m/>
    <s v="07/SFQC/DGTP-PACT/19"/>
    <x v="40"/>
    <n v="2037492"/>
    <s v="Du 22 Juillet 2019 au 14 Janvier 2020"/>
    <m/>
    <n v="2037492"/>
    <d v="2020-01-14T00:00:00"/>
    <n v="27"/>
    <s v="Groupement ADS"/>
    <n v="-25.444444444444443"/>
    <x v="6"/>
    <n v="0"/>
    <n v="0.92"/>
    <n v="0.94"/>
    <n v="1.9999999999999907E-2"/>
    <n v="0.94"/>
    <s v="Photos:_x000a_1- Engazonnement au PK 43+800_x000a_2- Réunion de mise au point avec l’équipe Madarails pour la mise en oeuvre effective de deux passages à niveau."/>
    <x v="26"/>
    <s v="Km"/>
  </r>
  <r>
    <s v="206"/>
    <s v="310"/>
    <s v="PROJET HIMO"/>
    <s v="AGENCE ROUTIERE / DIRECTION DES INFRASTRUCTURES"/>
    <s v="Gestion, contrôle et surveillance des travaux de remise en état des Routes Nationales RNT12A (tranche 2, entre Taolagnaro et Vangaindrano) et RNS5 (entre Mananara Nord et Maroantsetra) et des pistes rurales connexes "/>
    <s v="Prestation intellectuelle"/>
    <x v="1"/>
    <s v="UE / ETAT MALAGASY"/>
    <n v="14299000000"/>
    <s v="RAZAFIARISOA Marie Julie_x000a_rmjulie07@yahoo.fr_x000a_034-30-384-21"/>
    <x v="3"/>
    <x v="25"/>
    <s v="Nombre de rapport approuvé"/>
    <s v="9.1"/>
    <s v="Nombre de rapport approuvé"/>
    <m/>
    <m/>
    <s v="0+000"/>
    <s v="232 + 000"/>
    <x v="11"/>
    <x v="23"/>
    <s v="TAOLAGNARO-IABOAKOHO-MANAMBONDRO-MANANTENINA-MANAMBARO-VANGAINDRANO"/>
    <m/>
    <m/>
    <m/>
    <m/>
    <m/>
    <m/>
    <s v="FED/2016/372-813 "/>
    <x v="41"/>
    <n v="14298039550.08"/>
    <m/>
    <m/>
    <n v="11438431640.064001"/>
    <d v="2017-04-03T00:00:00"/>
    <n v="1269"/>
    <s v="BRL/CIRA"/>
    <n v="1.17"/>
    <x v="7"/>
    <n v="0.92"/>
    <n v="0.91"/>
    <n v="0.91"/>
    <n v="0"/>
    <n v="0.91"/>
    <m/>
    <x v="27"/>
    <s v="Nombre de rapports"/>
  </r>
  <r>
    <s v="206"/>
    <s v="314"/>
    <s v=" RN9 PHASE II"/>
    <s v="DIRECTION DES INFRASTRUCTURES (DINFRA)  / AGENCE ROUTIERE"/>
    <s v="PONT MANGOKY : Actualisation  des études, contrôle et surveillance des travaux de construction du pont de  Mangoky au PK 199+700 sur la RN 9 et ses voies d’accès"/>
    <s v="Prestation intellectuelle"/>
    <x v="1"/>
    <s v="BADEA / FSD / OFID / FKDEA"/>
    <n v="1788500"/>
    <s v="Point Focal : RAZAFIMAHEFA Ando Nantenaina (Coordonnateur)_x000a_Responsable du projet : _x000a_RANDRIANARISON Ando Manalina"/>
    <x v="3"/>
    <x v="26"/>
    <m/>
    <s v="9.1"/>
    <s v="nombre de rapport périodique"/>
    <s v="Latitude : -21,814071_x000a_Longitude : +44,47725"/>
    <m/>
    <s v="199+000"/>
    <s v="199+000"/>
    <x v="12"/>
    <x v="24"/>
    <s v="Ankatsakatsa"/>
    <m/>
    <m/>
    <m/>
    <m/>
    <m/>
    <m/>
    <s v="N°015-AR/PACFC/20"/>
    <x v="42"/>
    <n v="9060313320"/>
    <m/>
    <m/>
    <m/>
    <d v="2021-05-06T00:00:00"/>
    <n v="1080"/>
    <s v="GROUPEMENT TAEP / LCI"/>
    <n v="0.78148148148148144"/>
    <x v="8"/>
    <n v="0"/>
    <n v="0.9"/>
    <n v="0.9"/>
    <n v="0"/>
    <n v="0.9"/>
    <s v="Avenant n°1 en cours de préparation au niveau de la CEP/PACFC et du Consultant"/>
    <x v="28"/>
    <s v="Nombre de rapports"/>
  </r>
  <r>
    <s v="206"/>
    <s v="346"/>
    <s v="CONSTRUCTION DE ROUTES DISTRICT AMBOHIDRATRIMO"/>
    <s v="DIRECTION GENERALE DES TRAVAUX PUBLICS (DGTP)"/>
    <s v="Route: Routes des œufs à Ambohidratrimo "/>
    <s v="Travaux de Réhabilitation"/>
    <x v="1"/>
    <s v="CHINE"/>
    <s v="206 670 000 RMB Yuans"/>
    <s v="Mr RAKOTOARISOA Mihajarivo_x000a_andriambola2017@gmail.com_x000a_0340556415"/>
    <x v="0"/>
    <x v="27"/>
    <s v="Maintenir le réseau routier et structurant en état"/>
    <s v="9.1.1"/>
    <s v="Km de route réhabilitée"/>
    <s v="Lat:  18°43'15.88&quot;S_x000a_Long:  47°20'34.81&quot;E"/>
    <m/>
    <s v="PK 0+000_x000a_Croisement RN4 au PK 31+200"/>
    <s v="PK 9+087_x000a_DAS Commune Antanetibe Mahazaza"/>
    <x v="1"/>
    <x v="25"/>
    <s v="CR Mahitsy_x000a_CR Ampanotokana_x000a_CR Antanetibe Mahazaza"/>
    <s v="Toutes les populations des trois Communes Rurales Mahitsy, Ampanitokana et Antanetibe Mahazaza_x000a_Toutes riverains utilisant cet axe notament les habitants des Communes Rurales environnantes_x000a_Toutes les personnes en activité dans le secteur de production d'oeufs à Madagascar"/>
    <s v="55_x000a_"/>
    <m/>
    <m/>
    <m/>
    <m/>
    <s v="Accord de don non-remboursable"/>
    <x v="43"/>
    <s v="206 670 000 RMB Yuans"/>
    <m/>
    <m/>
    <s v="206 670 000 RMB Yuans"/>
    <d v="2018-10-15T00:00:00"/>
    <n v="1080"/>
    <s v="ZHONGMEI ENGINNEERING GROUP"/>
    <n v="-8.3333333333333329E-2"/>
    <x v="8"/>
    <m/>
    <n v="0.9"/>
    <n v="0.9"/>
    <n v="0"/>
    <n v="0.9"/>
    <s v="Don non-remboursable du Gouvernement Chinois_x000a_Le montant est en RMB_x000a__x000a_Suivant le PV de réunion du 21 Août 2021, il a été signé entre les deux parties Chine-Madagascar la prolongation de délai d'éxécution des travaux. "/>
    <x v="29"/>
    <s v="Km"/>
  </r>
  <r>
    <s v="207"/>
    <s v="311"/>
    <s v="ROCADE ANTANANARIVO"/>
    <s v="AGENCE ROUTIERE / DIRECTION DU DEVELOPPEMENT DES VILLES ET DE L'HABITAT"/>
    <s v="Assistance à l'analyse des offres et à la contractualisation, gestion contrôle et surveillance    des travaux, assistance aux réceptions provisoires et définitive des travaux de construction,     de la prolongation de rocade au Nord Est d'Antananarivo"/>
    <s v="Prestation intellectuelle"/>
    <x v="1"/>
    <s v="AFD / ETAT MALAGASY"/>
    <n v="11521182334.58"/>
    <s v="Andrianjafimahefarinjo Soarilala Lynà_x000a_l.andrianjafimahefarinjo@agenceroutiere.mg_x000a_034-30-384-22"/>
    <x v="3"/>
    <x v="16"/>
    <s v="% avancement"/>
    <s v="9.1"/>
    <s v="% Rapports  validés"/>
    <s v="Amoronakona : 772082,191 7905758,411"/>
    <s v="Marais Massay : 767854,322 7910372,564"/>
    <s v="0+000"/>
    <s v="8+250"/>
    <x v="1"/>
    <x v="1"/>
    <s v="ANTANANARIVO RENIVOHITRA_x000a_AMBOHIMANGAKELY"/>
    <m/>
    <m/>
    <m/>
    <m/>
    <m/>
    <m/>
    <s v="111-ARM/AFD/2018"/>
    <x v="44"/>
    <n v="12831526829.25"/>
    <m/>
    <m/>
    <n v="9819533109.3800011"/>
    <d v="2018-03-21T00:00:00"/>
    <n v="1605"/>
    <s v="SETEC"/>
    <n v="0.14143302180685358"/>
    <x v="9"/>
    <n v="0.84"/>
    <n v="0.87"/>
    <n v="0.87"/>
    <n v="0"/>
    <n v="0.87"/>
    <s v="Notification avenant n°3 le 11/10/21                     Démobilisation équipe technique le 30/11/21                                 Fin des prestations travaux 25/12/21"/>
    <x v="30"/>
    <s v="Nombre de rapports"/>
  </r>
  <r>
    <s v="206"/>
    <s v="327"/>
    <s v="AIDE D'URGENCE POST CATASTROPHIQUE"/>
    <s v="AGENCE ROUTIERE / DIRECTION GENERALE DES TRAVAUX PUBLICS (DGTP)"/>
    <s v="Assistance technique (AT) pour appuyer l’Autorité Routière"/>
    <s v="Assistance technique"/>
    <x v="1"/>
    <s v="BEI"/>
    <n v="1355000000"/>
    <s v="RALAIMAROLAHY Rija_x000a_ralrija@ymail.com_x000a_034-30-384-24   "/>
    <x v="3"/>
    <x v="28"/>
    <s v="Nombre de rapport approuvé"/>
    <s v="9.1"/>
    <s v="Nombre de rapport approuvé"/>
    <m/>
    <m/>
    <m/>
    <m/>
    <x v="13"/>
    <x v="26"/>
    <m/>
    <m/>
    <m/>
    <m/>
    <m/>
    <m/>
    <m/>
    <s v="167-ARM/BEI/2019"/>
    <x v="45"/>
    <n v="1354707165"/>
    <m/>
    <m/>
    <n v="826418439.64300001"/>
    <d v="2019-04-11T00:00:00"/>
    <n v="1320"/>
    <s v="Louis Berger"/>
    <n v="0.57999999999999996"/>
    <x v="10"/>
    <n v="0.52928885225169675"/>
    <n v="0.8"/>
    <n v="0.8"/>
    <n v="0"/>
    <n v="0.8"/>
    <m/>
    <x v="31"/>
    <s v="Nombre de rapports"/>
  </r>
  <r>
    <s v="207"/>
    <s v="311"/>
    <s v="ROCADE ANTANANARIVO"/>
    <s v="AGENCE ROUTIERE / DIRECTION DU DEVELOPPEMENT DES VILLES ET DE L'HABITAT"/>
    <s v="Assistance à Maîtrise d'Ouvrage (AMO) pour le Projet de construction de la prolongation de la Rocade Urbaine à l'Est et au Nord Est d'Antananarivo"/>
    <s v="Assistance technique"/>
    <x v="1"/>
    <s v="AFD / ETAT MALAGASY"/>
    <n v="3266914395.96"/>
    <s v="Andrianjafimahefarinjo Soarilala Lynà_x000a_l.andrianjafimahefarinjo@agenceroutiere.mg_x000a_034-30-384-23"/>
    <x v="3"/>
    <x v="29"/>
    <s v="% avancement"/>
    <s v="9.1"/>
    <s v="% Rapports  validés"/>
    <s v="Amoronakona : 772082,191 7905758,411"/>
    <s v="Marais Massay : 767854,322 7910372,564"/>
    <s v="0+000"/>
    <s v="8+250"/>
    <x v="1"/>
    <x v="1"/>
    <s v="ANTANANARIVO RENIVOHITRA_x000a_AMBOHIMANGAKELY"/>
    <m/>
    <m/>
    <m/>
    <m/>
    <m/>
    <m/>
    <s v="130-ARM/AFD/2018"/>
    <x v="46"/>
    <n v="2889950672.0999999"/>
    <m/>
    <m/>
    <n v="2466905796.9000001"/>
    <d v="2018-06-22T00:00:00"/>
    <n v="1545"/>
    <s v="Louis Berger"/>
    <n v="0.16828478964401294"/>
    <x v="10"/>
    <n v="0.93"/>
    <n v="0.8"/>
    <n v="0.8"/>
    <n v="0"/>
    <n v="0.8"/>
    <m/>
    <x v="32"/>
    <s v="Nombre de rapports"/>
  </r>
  <r>
    <s v="207"/>
    <s v="311"/>
    <s v="ROCADE ANTANANARIVO"/>
    <s v="AGENCE ROUTIERE / DIRECTION DU DEVELOPPEMENT DES VILLES ET DE L'HABITAT"/>
    <s v="Audit comptable et administratif des activités de l'ARM en vue de la réalisation du projet Rocade Exercices 2018-2019-2020-2021"/>
    <s v="Assistance technique"/>
    <x v="1"/>
    <s v="AFD"/>
    <n v="76080000"/>
    <s v="RAKOTOVAO Rivoary_x000a_rivoary@yahoo.fr_x000a_034-30-384-23"/>
    <x v="3"/>
    <x v="0"/>
    <s v="Nombre de Rapports livrés et validés"/>
    <s v="9.1"/>
    <s v="Nombre d'exercice audité"/>
    <s v="Amoronakona : 772082,191 7905758,411"/>
    <s v="Marais Massay : 767854,322 7910372,564"/>
    <s v="0+000"/>
    <s v="8+250"/>
    <x v="1"/>
    <x v="1"/>
    <s v="ANTANANARIVO RENIVOHITRA_x000a_AMBOHIMANGAKELY"/>
    <m/>
    <m/>
    <m/>
    <m/>
    <m/>
    <m/>
    <s v="183-AR/AFD/2020"/>
    <x v="47"/>
    <n v="76080000"/>
    <m/>
    <m/>
    <n v="38040000"/>
    <d v="2020-10-13T00:00:00"/>
    <n v="1050"/>
    <s v="DELTA AUDIT Associés"/>
    <n v="0.57999999999999996"/>
    <x v="11"/>
    <n v="0.75"/>
    <n v="0.75"/>
    <n v="0.75"/>
    <n v="0"/>
    <n v="0.75"/>
    <m/>
    <x v="33"/>
    <s v="Nombre de rapports"/>
  </r>
  <r>
    <s v="215"/>
    <s v="275"/>
    <s v="CONSTRUCTION AUTOROUTE IVATO-AMBOHITRIMANJAKA"/>
    <s v="DIRECTION DES INFRASTRUCTURES (DINFRA)"/>
    <s v="Travaux de Construction de la route Ivato - Village Artisanal et la route reliant Boulevard de l'Europe - Village de la Francophonie"/>
    <s v="Travaux de Construction"/>
    <x v="1"/>
    <s v="CHINE / ETAT MALAGASY"/>
    <n v="576659142913"/>
    <s v="RANDRIANANDRASANA Hajaniaina, Directeur Général des Travaux Publics"/>
    <x v="0"/>
    <x v="30"/>
    <s v="17 Km de routes, 3 ponts, 1104 ml de buses et dalots, aire de péage, bâtiment pour administration,"/>
    <s v="9.1"/>
    <s v="Km de route réhabilitée et/ou construite"/>
    <m/>
    <m/>
    <m/>
    <m/>
    <x v="1"/>
    <x v="25"/>
    <s v="Ambohidratrimo_x000a_Ambohitrimanjaka"/>
    <m/>
    <m/>
    <m/>
    <m/>
    <m/>
    <m/>
    <s v="N° 16-M2PATE/PRMP.16"/>
    <x v="48"/>
    <n v="576659142913"/>
    <m/>
    <m/>
    <m/>
    <d v="2017-12-15T00:00:00"/>
    <n v="910"/>
    <s v="CRBC (China Road and Bridge Corporation)"/>
    <n v="-0.6197802197802198"/>
    <x v="11"/>
    <n v="0.5"/>
    <n v="0.75"/>
    <n v="0.75"/>
    <n v="0"/>
    <n v="0.75"/>
    <m/>
    <x v="34"/>
    <s v="Km"/>
  </r>
  <r>
    <s v="206"/>
    <s v="393"/>
    <s v="TRAVAUX DE BITUMAGE DE LA RN5A ENTRE AMBILOBE ET VOHEMAR"/>
    <s v="DIRECTION DES INFRASTRUCTURES (DINFRA)"/>
    <s v="TRAVAUX DE BITUMAGE DE LA RN5A ENTRE AMBILOBE ET VOHEMAR"/>
    <s v="Travaux de Réhabilitation"/>
    <x v="1"/>
    <s v="EXIM BANK / ETAT MALAGASY"/>
    <n v="8551000000"/>
    <s v="RAZAFIMBOLONA Ralinoro Mail : rabigauche@yahoo.fr_x000a_Tel : 034 05 561 87"/>
    <x v="0"/>
    <x v="31"/>
    <s v="151 Km de route, 23 ponts à réparer ou à construire et des dalots cadres"/>
    <s v="9.1.2001"/>
    <s v="Km de route réhabilitée et/ou construite"/>
    <s v="Début :_x000a_Latitude : 13°11’19.504’’S Longitude : 49°3’12.694’’E_x000a_"/>
    <s v="Fin :_x000a_Latitude : 13°24’7.694’’S Longitude : 49°59’0.298’’E"/>
    <s v="0+000_x000a_Ambilobe"/>
    <s v="151+000_x000a_Vohémar"/>
    <x v="14"/>
    <x v="27"/>
    <s v="Marivorahona, Ambakirano, Betsiaka, Maromokotra, Daraina, Nosibe (Madirobe), Ampondra, Vohémar"/>
    <m/>
    <m/>
    <m/>
    <m/>
    <m/>
    <m/>
    <s v="Marché N°159-MTP/PRMP/UGPM.FC/RPI.18."/>
    <x v="49"/>
    <n v="605365379136"/>
    <m/>
    <m/>
    <s v="DP 0 (Avance de démarrage) :_x000a_100 894 101 359,50 "/>
    <d v="2019-12-08T00:00:00"/>
    <n v="885"/>
    <s v="CRBC (China Road and Bridge Corporation)"/>
    <n v="0.15141242937853108"/>
    <x v="12"/>
    <n v="0.17"/>
    <n v="0.54"/>
    <n v="0.54"/>
    <n v="0"/>
    <n v="0.54"/>
    <s v="Avenant en cours "/>
    <x v="35"/>
    <s v="Km"/>
  </r>
  <r>
    <s v="206"/>
    <m/>
    <m/>
    <s v="PACT / DIRECTION GENERALE DES TRAVAUX PUBLICS (DGTP)"/>
    <s v="Contrôle et surveillance : TRAVAUX D’AMENAGEMENT ET DE BITUMAGE DE LA RN44 ENTRE AMBOASARY ET VOHIDIALA DU PK 60+000 AU PK 133+001"/>
    <s v="Prestation intellectuelle"/>
    <x v="1"/>
    <s v="IDA/BANQUE MONDIALE-PPAV2260-MG"/>
    <n v="5550000"/>
    <s v="PACT: RANDRIAMILANTO Jean Frédéric_x000a_MTP: thierry RATIARISOA"/>
    <x v="0"/>
    <x v="32"/>
    <s v="Kilomètre de routes réhabilitées"/>
    <m/>
    <s v="Km de route réhabilitée et/ou construite"/>
    <s v="Amboasary (18° 26' 48.07&quot; Sud, 48° 15' 47.51&quot; Est)"/>
    <s v="Vohidiala_x000a_(17° 53' 7.95&quot; Sud, 48° 15' 17.97&quot; Est)"/>
    <n v="60"/>
    <n v="133"/>
    <x v="10"/>
    <x v="22"/>
    <m/>
    <n v="358154"/>
    <n v="17"/>
    <m/>
    <m/>
    <m/>
    <m/>
    <s v="06/SFQC/PACT/2020"/>
    <x v="50"/>
    <n v="6292357"/>
    <s v="Du 30 Décembre 2019  au 09 Décembre 2020"/>
    <m/>
    <n v="6292357"/>
    <d v="2020-12-09T00:00:00"/>
    <n v="720"/>
    <s v="Groupement ADS"/>
    <n v="0.52"/>
    <x v="13"/>
    <n v="0"/>
    <n v="0.52"/>
    <n v="0.52"/>
    <n v="0"/>
    <n v="0.52"/>
    <s v="Photos:_x000a_1- Mise en oeuvre remblai d’ouvrage;_x000a_2-Carrière au PK 105 : Produits rocheux)."/>
    <x v="36"/>
    <s v="Km"/>
  </r>
  <r>
    <s v="207"/>
    <s v="311"/>
    <s v="ROCADE ANTANANARIVO"/>
    <s v="AGENCE ROUTIERE / DIRECTION DU DEVELOPPEMENT DES VILLES ET DE L'HABITAT"/>
    <s v="Mise en œuvre d’un plan de communication institutionnel pour la phase de construction et d'inauguration des travaux de construction de la prolongation de la Rocade au Nord Est d'Antananarivo"/>
    <s v="Assistance technique"/>
    <x v="1"/>
    <s v="AFD"/>
    <n v="1081561880"/>
    <s v="RAKOTOVAO Rivoary_x000a_rivoary@yahoo.fr_x000a_034-30-384-23"/>
    <x v="3"/>
    <x v="29"/>
    <s v="% avancement"/>
    <s v="9.1"/>
    <s v="% Rapports  validés"/>
    <s v="Amoronakona : 772082,191 7905758,411"/>
    <s v="Marais Massay : 767854,322 7910372,564"/>
    <s v="0+000"/>
    <s v="8+250"/>
    <x v="1"/>
    <x v="1"/>
    <s v="ANTANANARIVO RENIVOHITRA_x000a_AMBOHIMANGAKELY"/>
    <m/>
    <m/>
    <m/>
    <m/>
    <m/>
    <m/>
    <s v="184-AR/AFD/2020"/>
    <x v="51"/>
    <n v="1081561880"/>
    <m/>
    <m/>
    <n v="421236946"/>
    <d v="2020-10-13T00:00:00"/>
    <n v="720"/>
    <s v="NOVO-COMM"/>
    <n v="0.38750000000000001"/>
    <x v="14"/>
    <n v="0.56999999999999995"/>
    <n v="0.5"/>
    <n v="0.5"/>
    <n v="0"/>
    <n v="0.5"/>
    <s v="Rédaction avenant n°1 et demande d'ANO pour prise en compte de la commminucation des projets Mobilité et Padarne - rejeté par AFD --Vérification DP 1- envoyé à la DDP - Point de presse pour l'inauguration du 24 juin - préparation de l'inauguration - point de presse le 27 juillet pour le projet Padarne et le 4 août pour sensibilisation des PAP's à l'article 46 Préparation campagne de sensibilisation contre le vandalisme causerie prévue le 23 août  - Demande ANOnouvelle version avenant n°1 le 6 octobre-DP02 vérifié- Point de presse comité de pilotage projet Padarne le 8 novembre - Nouvelles affiches en cours de finalisation"/>
    <x v="1"/>
    <s v="Nombre de rapports"/>
  </r>
  <r>
    <s v="206"/>
    <s v="392"/>
    <s v="AMENAGEMENT DE CORRIDORS ET FACILITATION DU COMMERCE"/>
    <s v="PACFC / AGENCE ROUTIERE / DIRECTION GENERALE DES TRAVAUX PUBLICS (DGTP)"/>
    <s v="PACFC : Travaux d'aménagement et de bitumage de la route nationale n°9 - Lot 2 entre Bevoay et Manja (PK194+730 – PK 274+844)"/>
    <s v="Travaux de Réhabilitation"/>
    <x v="1"/>
    <s v="BAD / ETAT MALAGASY"/>
    <n v="108059984700"/>
    <s v="PACFC_x000a_Point Focal : RAZAFIMAHEFA Ando Nantenaina (Coordonnateur)_x000a_Responsable du projet : RANDRIANARISON Ando Manalina"/>
    <x v="0"/>
    <x v="33"/>
    <s v="Km de route construite ;_x000a_Nombre d'ouvrage réalisés"/>
    <s v="9.1.1"/>
    <s v="Km de route réhabilitée et/ou construite"/>
    <s v="Bevoay : 21°49'52,35&quot;5_x000a_43°52'32,03&quot;E_x000a_"/>
    <s v="Manja : _x000a_21°26'08,53&quot;S_x000a_44°19'56,21&quot;E"/>
    <s v="194+730"/>
    <s v="274+844"/>
    <x v="15"/>
    <x v="24"/>
    <s v="Ankiliabo"/>
    <m/>
    <m/>
    <m/>
    <m/>
    <m/>
    <m/>
    <s v="Marché n°003-MATP/AR/PACFC/20"/>
    <x v="52"/>
    <n v="126456512400"/>
    <m/>
    <m/>
    <m/>
    <d v="2020-08-18T00:00:00"/>
    <n v="900"/>
    <s v="CRCC"/>
    <n v="0.44777777777777777"/>
    <x v="15"/>
    <n v="0.26629999999999998"/>
    <n v="0.4244"/>
    <n v="0.4244"/>
    <n v="0"/>
    <n v="0.4244"/>
    <s v="décaoage ) 56 km_x000a_remblai = 47 km_x000a_fondation = 18 km_x000a_couche de base = 3 km"/>
    <x v="37"/>
    <s v="Km"/>
  </r>
  <r>
    <s v="206"/>
    <s v="392"/>
    <s v="AMENAGEMENT DE CORRIDORS ET FACILITATION DU COMMERCE"/>
    <s v="PACFC / AGENCE ROUTIERE / DIRECTION GENERALE DES TRAVAUX PUBLICS (DGTP)"/>
    <s v="Contrôle et Surveillance des travaux d’aménagement et de bitumage de la RN9 entre Analamisampy et Bevoay (PK107+400 - PK192+780) et entre Bevoay et Manja (PK194+730 - PK274+844"/>
    <s v="Prestation intellectuelle"/>
    <x v="1"/>
    <s v="BAD / ETAT MALAGASY"/>
    <n v="15000000000"/>
    <s v="Point Focal : RAZAFIMAHEFA Ando Nantenaina (Coordonnateur)_x000a_Responsable du projet : _x000a_RABE Roger"/>
    <x v="3"/>
    <x v="34"/>
    <m/>
    <s v="9.1"/>
    <s v="nombre de rapport périodique"/>
    <s v="Analamisampy : 22°28'47,67&quot;5_x000a_43°39'35,57&quot;E_x000a_"/>
    <s v="Manja : _x000a_21°26'08,53&quot;S_x000a_44°19'56,21&quot;E"/>
    <s v="107+400"/>
    <s v="274+844"/>
    <x v="16"/>
    <x v="28"/>
    <s v="Antanimieva, Befandriana Atsimo, Nosy Ambositra, Ankiliabo"/>
    <m/>
    <m/>
    <m/>
    <m/>
    <m/>
    <m/>
    <s v="Marché n°006-AR/PACFC/20"/>
    <x v="53"/>
    <n v="12274261104.5"/>
    <m/>
    <m/>
    <n v="3747277167.98"/>
    <d v="2020-09-09T00:00:00"/>
    <n v="930"/>
    <s v="GROUPEMENT TAEP / EGIS-Inframad"/>
    <n v="0.489247311827957"/>
    <x v="16"/>
    <n v="0.36049999999999999"/>
    <n v="0.4"/>
    <n v="0.4"/>
    <n v="0"/>
    <n v="0.4"/>
    <m/>
    <x v="38"/>
    <s v="Nombre de rapports"/>
  </r>
  <r>
    <s v="206"/>
    <s v="304"/>
    <s v="PAIR"/>
    <s v="AGENCE ROUTIERE / DIRECTION DES INFRASTRUCTURES"/>
    <s v="Gestion, contrôle et surveillance des travaux d’aménagement de la RN 9 de la section urbaine de Toliara (PK 0+000 – PK 1+400), construction du pont RANOZAZA et de ses voies d’accès au PK 71+271, ainsi que l’aménagement de la plateforme d’Ankililoaka"/>
    <s v="Prestation intellectuelle"/>
    <x v="1"/>
    <s v="OFID"/>
    <n v="3000000000"/>
    <s v="RATSIMBA Andrianjatovo Andry_x000a_a.ratsimba@agenceroutiere.mg"/>
    <x v="3"/>
    <x v="25"/>
    <s v="Nombre de Rapport validé"/>
    <s v="9.1"/>
    <s v="Nombre de Rapport validé"/>
    <s v="Ankililoaka : Pk 71+271_x000a_Latitude : '-23,35831945°_x000a_Longitude : 43,66712755°"/>
    <m/>
    <s v="PK 0+000 _x000a_PK 71+271 "/>
    <s v="PK 1+400_x000a_PK 71+271 "/>
    <x v="15"/>
    <x v="29"/>
    <s v="Ankililaoka"/>
    <m/>
    <m/>
    <s v="N/A"/>
    <s v="N/A"/>
    <s v="N/A"/>
    <s v="N/A"/>
    <s v="248-AR/BAD/OFID/PRMP/UGPM.2021"/>
    <x v="54"/>
    <n v="1328640000"/>
    <m/>
    <m/>
    <n v="0"/>
    <d v="2021-08-23T00:00:00"/>
    <n v="210"/>
    <s v="TAEP EGIS INFRAMAD"/>
    <n v="0.21690000000000001"/>
    <x v="17"/>
    <n v="0"/>
    <n v="0.33"/>
    <n v="0.33"/>
    <n v="0"/>
    <n v="0.33"/>
    <m/>
    <x v="39"/>
    <s v="Nombre de rapports"/>
  </r>
  <r>
    <s v="206"/>
    <s v="247"/>
    <s v="PROJET D'ASPHALTAGE DE LA ROUTE NATIONALE SECONDAIRE N°5 : SOANIERANA IVONGO - MANANARA NORD"/>
    <s v="AGENCE ROUTIERE / DIRECTION DES INFRASTRUCTURES"/>
    <s v="PROJET D'AMENAGEMENT ET D'ASPHALTAGE DE LA ROUTE NATIONALE SECONDAIRE N°5 : SOANIERANA IVONGO - MANANARA NORD, SERVICE DE CONSULTANT :  « Actualisation des Etudes d'Avant-Projet Détaillées et environnementales de la totalité du projet de la RN5 &quot; SOANIERANA IVONGO - MANANARA&quot;, Elaboration des Dossiers d'Appel d'Offres des travaux de tout le linéaire de la RNS 5 scindés en deux tronçons: Tronçon 1: Soanierana Ivongo – Vahibe et Tronçon 2: Vahibe – Mananara, Assistance à l'Administration pour l'analyse et l'évaluation des offres des travaux  du Tronçon 1 : Soanierana Ivongo – Vahibe, Contrôle et surveillance des travaux  du Tronçon 1: Soanierana Ivongo – Vahibe »"/>
    <s v="Prestation intellectuelle"/>
    <x v="1"/>
    <s v="BADEA / FSD"/>
    <n v="12402000000"/>
    <s v="RAJOELISOLO Manitra_x000a_m.rajoelisolo@agenceroutiere.mg_x000a_"/>
    <x v="3"/>
    <x v="7"/>
    <s v="Nombre de rapports validés"/>
    <s v="9.1"/>
    <s v="Nombre de rapports validés"/>
    <s v="LATITUDE :_x000a_-16,918842°_x000a__x000a__x000a_LONGITUDE :_x000a_49,582686°_x000a_"/>
    <s v="LATITUDE :_x000a_-16,422010°_x000a__x000a_LONGITUDE :_x000a_49,827493°"/>
    <s v="PK 163+500"/>
    <s v="PK 285+00"/>
    <x v="4"/>
    <x v="30"/>
    <s v="SOANIERANA IVONGO – ANTANAMBE- MANANARA AVARATRA"/>
    <m/>
    <m/>
    <m/>
    <m/>
    <m/>
    <m/>
    <s v="157 - MTPI/ARM/2018"/>
    <x v="55"/>
    <n v="12401580854.18"/>
    <m/>
    <m/>
    <n v="1879063635.49"/>
    <d v="2019-03-18T00:00:00"/>
    <n v="720"/>
    <s v="GROUPEMENT TAEP/EGIS INFRAMAD"/>
    <n v="0.61"/>
    <x v="18"/>
    <n v="0.21197407012783762"/>
    <n v="0.32"/>
    <n v="0.32"/>
    <n v="0"/>
    <n v="0.32"/>
    <s v="Marché n° 157 -MTPI/ARM/2018 : Décompte N°9 envoyer auprès de la DDP, le 27 Août 2021. En attente du retour de la DDP. Emission de la lettre de confirmation du personnel clé de la MDC ce 27 Octobre 2021. OS de commencer la phase 3 le 11 Novembre 2021. Confirmation du personnel clé prévue pendant la réunion complémentaire le vendredi 19 Novembre 2021"/>
    <x v="40"/>
    <s v="Nombre de rapports"/>
  </r>
  <r>
    <s v="206"/>
    <s v="396"/>
    <s v="PROJET DE MODERNISATION DURESEAU ROUTIER RN 6 ET RN 13"/>
    <s v="DIRECTION GENERALE DES TRAVAUX PUBLICS (DGTP)"/>
    <s v="Assistance technique (AT) pour appuyer l’Autorité Routière  sur le projet Modernisation  financés par la Banque Européenne d’Investissement"/>
    <s v="Assistance technique"/>
    <x v="1"/>
    <s v="BEI- Modernisation"/>
    <s v="NA"/>
    <s v="RAKOTOVAO Rivoary_x000a_r;rakotovao@agenceroutiere.mg_x000a_034-30-384-23"/>
    <x v="3"/>
    <x v="28"/>
    <s v="Nombre de Rapport validé"/>
    <s v="9.1"/>
    <s v="Livrables approuvés"/>
    <m/>
    <m/>
    <s v="RN6 : 467+000_x000a_RN13 : 381+000"/>
    <s v="RN6 : 700+080_x000a_RN13 : 491+000"/>
    <x v="17"/>
    <x v="31"/>
    <s v="AMBANJA_x000a_MARIVORAHONA_x000a_RANOPISO_x000a_MANAMBARO_x000a_SAMPONA_x000a_TSIVORY_x000a_AMBILOBE_x000a_ANTSIRANANA "/>
    <m/>
    <m/>
    <s v="N/A"/>
    <s v="N/A"/>
    <s v="N/A"/>
    <s v="N/A"/>
    <s v="TA2017161 MG IF3"/>
    <x v="56"/>
    <s v="NA"/>
    <m/>
    <m/>
    <n v="0"/>
    <d v="2018-10-24T00:00:00"/>
    <n v="39"/>
    <s v="TYPSA Edificio VIAPOL"/>
    <n v="0.61538461538461497"/>
    <x v="19"/>
    <s v="NA"/>
    <n v="0.3"/>
    <n v="0.3"/>
    <n v="0"/>
    <n v="0.3"/>
    <m/>
    <x v="41"/>
    <s v="Nombre de rapports"/>
  </r>
  <r>
    <s v="218"/>
    <s v="387"/>
    <s v="TRAVAUX  D'ENTRETIEN COURANT DES OUVRAGES D'ART (TECOA)"/>
    <s v="DRTP DIANA"/>
    <s v="1-6 Effectuer des Travaux d’Entretien Courant de la RNS 30 B"/>
    <s v="Travaux d'Entretien"/>
    <x v="1"/>
    <s v="Banque Mondiale"/>
    <n v="23000000000"/>
    <s v="Ministère de l'Aménagement du Territoire et des Travaux Publics;_x000a_PIC 2 2"/>
    <x v="0"/>
    <x v="35"/>
    <s v="Km de route réhabilitée  "/>
    <s v="9.1.1"/>
    <s v="Km de route réhabilitée et/ou construite"/>
    <s v="ROUTES NATIONALES RNS 30B(Croisement Aéroport Fascène  - Croisement Andilana)"/>
    <m/>
    <s v="0+000"/>
    <s v="20+880"/>
    <x v="8"/>
    <x v="32"/>
    <s v="_x000a_CU Nosy be_x000a_"/>
    <m/>
    <m/>
    <m/>
    <m/>
    <m/>
    <m/>
    <m/>
    <x v="57"/>
    <n v="23000000000"/>
    <m/>
    <m/>
    <m/>
    <d v="2020-03-01T00:00:00"/>
    <n v="720"/>
    <s v="SYNOHIDRO"/>
    <n v="7.3611111111111113E-2"/>
    <x v="20"/>
    <n v="0.26"/>
    <n v="0.28000000000000003"/>
    <n v="0.28000000000000003"/>
    <n v="0"/>
    <n v="0.28000000000000003"/>
    <m/>
    <x v="42"/>
    <s v="Km"/>
  </r>
  <r>
    <s v="206"/>
    <m/>
    <s v="PROJET DE CONNECTIVITE POUR AMELIORER LES MOYENS DE SUBSISTANCE EN MILIEU RURAL"/>
    <s v="PACT / DIRECTION GENERALE DES TRAVAUX PUBLICS (DGTP)"/>
    <s v="TRAVAUX DE BITUMAGE DE LA ROUTE NATIONALE _x000a_44 RELIANT AMBOASARY VOHIDIALA (PK 60  AU PK 133)"/>
    <s v="Travaux de Réhabilitation"/>
    <x v="1"/>
    <s v="IDA-6505-MG"/>
    <n v="105379877776.8"/>
    <s v="PACT"/>
    <x v="0"/>
    <x v="32"/>
    <s v="Km de route réhabilitée et/ou construite"/>
    <s v="9.1"/>
    <s v="Km de route réhabilitée et/ou construite"/>
    <m/>
    <m/>
    <s v="PK 60"/>
    <s v="PK 133"/>
    <x v="10"/>
    <x v="22"/>
    <s v="Vohidiala"/>
    <m/>
    <m/>
    <m/>
    <m/>
    <m/>
    <m/>
    <s v="02-AOI/PACT/2020"/>
    <x v="58"/>
    <n v="105379877776.8"/>
    <m/>
    <m/>
    <m/>
    <d v="2021-04-01T00:00:00"/>
    <n v="720"/>
    <s v="CRBC (China Road and Bridge Corporation)"/>
    <n v="0.62361111111111112"/>
    <x v="21"/>
    <n v="0.16420000000000001"/>
    <n v="0.24079999999999999"/>
    <n v="0.25119999999999998"/>
    <n v="1.0399999999999993E-2"/>
    <n v="0.25119999999999998"/>
    <m/>
    <x v="43"/>
    <s v="Km"/>
  </r>
  <r>
    <s v="206"/>
    <s v="392"/>
    <s v="AMENAGEMENT DE CORRIDORS ET FACILITATION DU COMMERCE"/>
    <s v="PACFC / AGENCE ROUTIERE / DIRECTION GENERALE DES TRAVAUX PUBLICS (DGTP)"/>
    <s v="Actualisation des 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 PHASE I"/>
    <s v="Prestation intellectuelle"/>
    <x v="1"/>
    <s v="BAD / EU / ETAT MALAGASY"/>
    <n v="12000000000"/>
    <s v="PACFC_x000a__x000a_Point Focal : RAZAFIMAHEFA Ando Nantenaina (Coordonnateur)_x000a_Responsable du projet : _x000a_RANDRIANARISON Ando Manalina"/>
    <x v="3"/>
    <x v="36"/>
    <m/>
    <s v="9.1"/>
    <s v="nombre de rapport"/>
    <s v="RNT 12A : lot 1, début (Taolagnaro) :_x000a_25°00'9.85&quot; S_x000a_46°58'57.84&quot;E _x000a__x000a_RNT 12A : lot 2, début (Masianaka)_x000a_23°21'0.84&quot;S_x000a_47°36'17.02&quot;E_x000a_"/>
    <s v="RNT 12A : lot 1, fin (Ebakiky) :_x000a_24°43'43.64&quot;S_x000a_47°08'54.60&quot;E_x000a__x000a_RNT 12A : lot 2, fin (Vangaindrano)_x000a_23°36'17.88&quot;S_x000a_47°36'43,31&quot;E"/>
    <s v="0+000_x000a_203+800_x000a_44+850 (pont)_x000a_203+800 (pont)"/>
    <s v="44+850_x000a_243+000_x000a_44+850 (pont)_x000a_203+800 (pont)"/>
    <x v="6"/>
    <x v="33"/>
    <m/>
    <m/>
    <m/>
    <m/>
    <m/>
    <m/>
    <m/>
    <s v="Marché n°005-AR/PACFC/20"/>
    <x v="59"/>
    <n v="9515881653.0799999"/>
    <m/>
    <m/>
    <m/>
    <d v="2020-10-29T00:00:00"/>
    <n v="930"/>
    <s v="Groupement CIRA SAS &amp; SETEC INTERNATIONAL &amp; SETEC MADAGASCAR &amp; ASA_x000a_TARATRA"/>
    <n v="0.543010752688172"/>
    <x v="22"/>
    <n v="0.2"/>
    <n v="0.15"/>
    <n v="0.15"/>
    <n v="0"/>
    <n v="0.15"/>
    <s v="Phase I : 100%_x000a_Phase II : 0%"/>
    <x v="44"/>
    <s v="Nombre de rapports"/>
  </r>
  <r>
    <s v="206"/>
    <s v="392"/>
    <s v="AMENAGEMENT DE CORRIDORS ET FACILITATION DU COMMERCE"/>
    <s v="PACFC / AGENCE ROUTIERE / DIRECTION GENERALE DES TRAVAUX PUBLICS (DGTP)"/>
    <s v="PACFC : Travaux d'aménagement et de bitumage de la route nationale n°9 - Lot 1 entre Analamisampy et Bevoay (PK107+400 - PK192+780)"/>
    <s v="Travaux de Réhabilitation"/>
    <x v="1"/>
    <s v="BAD / ETAT MALAGASY"/>
    <n v="81808381500"/>
    <s v="PACFC_x000a_Point Focal : RAZAFIMAHEFA Ando Nantenaina (Coordonnateur)_x000a_Responsable du projet : RABE Roger"/>
    <x v="0"/>
    <x v="37"/>
    <s v="Km de route construite ;_x000a_Nombre d'ouvrage réalisés"/>
    <s v="9.1.1"/>
    <s v="Km de route réhabilitée et/ou construite"/>
    <s v="Analamisampy : 22°28'47,67&quot;5_x000a_43°39'35,57&quot;E_x000a_"/>
    <s v="Bevoay : _x000a_21°49'52,35&quot;S_x000a_43°52'32,03&quot;E"/>
    <s v="107+400"/>
    <s v="PK192+780"/>
    <x v="15"/>
    <x v="34"/>
    <s v="Antanimieva, Befandriana Atsimo, Nosy Ambositra"/>
    <m/>
    <m/>
    <m/>
    <m/>
    <m/>
    <m/>
    <s v="Marché n°002-MATP/AR/PACFC/20"/>
    <x v="60"/>
    <n v="126557493203"/>
    <m/>
    <m/>
    <m/>
    <d v="2020-11-21T00:00:00"/>
    <n v="900"/>
    <s v="CRBC (China Road and Bridge Corporation)"/>
    <n v="0.55333333333333334"/>
    <x v="23"/>
    <n v="3.95E-2"/>
    <n v="0.13200000000000001"/>
    <n v="0.13200000000000001"/>
    <n v="0"/>
    <n v="0.13200000000000001"/>
    <s v="débroussaillage = 49,25 km_x000a_décapage = 32 km_x000a_reprofilage = 31 km_x000a_remblai = 20,25 km"/>
    <x v="45"/>
    <s v="Km"/>
  </r>
  <r>
    <n v="206"/>
    <n v="304"/>
    <s v="PAIR"/>
    <s v="DIRECTION DES INFRASTRUCTURES (DINFRA)"/>
    <s v="Travaux d’aménagement de la section urbaine de Toliara (PK 0+000 au PK 1+400), et de la plateforme d’Ankililoaka sur la RN 9, ainsi que les travaux de reconstruction du pont RANOZAZA sur la RN 9 au PK 71+271 et ses voies d’accès"/>
    <s v="Travaux de Réhabilitation"/>
    <x v="1"/>
    <s v="OFID"/>
    <n v="22000000000"/>
    <s v="RATSIMBA Andrianjatovo Andry_x000a_a.ratsimba@agenceroutiere.mg_x000a_034-30-384-45"/>
    <x v="0"/>
    <x v="38"/>
    <s v="Km rehabilié_x000a_pont reconstruit"/>
    <s v="9.1"/>
    <s v="Km de route rehabilitée"/>
    <s v="Début : Pk 0+000_x000a_Latitude : '-23,35831945°_x000a_Longitude : 43,66712755°"/>
    <s v="Ranozaza : Pk 71+271_x000a_Latitude : '-2,789027°_x000a_Longitude : 43,614867°"/>
    <s v="PK 0+000 _x000a_PK 71+271 "/>
    <s v="PK 1+400_x000a_PK 71+271 "/>
    <x v="15"/>
    <x v="29"/>
    <s v="Ankililaoka"/>
    <m/>
    <m/>
    <s v="N/A"/>
    <s v="N/A"/>
    <s v="N/A"/>
    <s v="N/A"/>
    <s v="185-AR/OFID/2020"/>
    <x v="61"/>
    <n v="11539899163.360001"/>
    <m/>
    <m/>
    <m/>
    <d v="2021-08-23T00:00:00"/>
    <n v="210"/>
    <s v="COLAS"/>
    <n v="0.21690000000000001"/>
    <x v="24"/>
    <n v="15"/>
    <n v="0.1033"/>
    <n v="0.129"/>
    <n v="2.5700000000000001E-2"/>
    <n v="0.129"/>
    <s v="Chantier en retard_x000a_Voirie urbaine : réalisation estimée à 10,10 %, travaux de bordures et d'accotement_x000a_Pont Ranozaza : prestations estimées réalisées à 12,57 %, Pieux, Dalots et terrassements pour l'accès au pont"/>
    <x v="46"/>
    <s v="Km"/>
  </r>
  <r>
    <s v="206"/>
    <s v="304"/>
    <s v="PAIR"/>
    <s v="AGENCE ROUTIERE / DIRECTION DES INFRASTRUCTURES"/>
    <s v="Travaux d’aménagement de la section urbaine de Toliara (PK 0+000 au PK 1+400), et de la plateforme d’Ankililoaka sur la RN 9, ainsi que les travaux de reconstruction du pont RANOZAZA sur la RN 9 au PK 71+271 et ses voies d’accès"/>
    <s v="Travaux de Réhabilitation"/>
    <x v="1"/>
    <s v="OFID"/>
    <n v="22000000000"/>
    <s v="RAKOTONIRINA Alberton_x000a_alberton68@yahoo.fr"/>
    <x v="0"/>
    <x v="38"/>
    <s v="Km rehabilié_x000a_pont reconstruit"/>
    <s v="9.1"/>
    <s v="Km de route rehabilitée"/>
    <s v="Début : Pk 0+000_x000a_Latitude : '-23,35831945°_x000a_Longitude : 43,66712755°"/>
    <s v="Ranozaza : Pk 71+271_x000a_Latitude : '-2,789027°_x000a_Longitude : 43,614867°"/>
    <s v="PK 0+000 _x000a_PK 71+271 "/>
    <s v="PK 1+400_x000a_PK 71+271 "/>
    <x v="15"/>
    <x v="29"/>
    <s v="Ankililaoka"/>
    <m/>
    <m/>
    <m/>
    <m/>
    <m/>
    <m/>
    <s v="185-AR/OFID/2020"/>
    <x v="61"/>
    <n v="11539899163.360001"/>
    <m/>
    <m/>
    <m/>
    <d v="2021-08-23T00:00:00"/>
    <n v="350"/>
    <s v="COLAS MADAGASCAR"/>
    <n v="0.16980000000000001"/>
    <x v="25"/>
    <m/>
    <n v="0.1139"/>
    <n v="0.1139"/>
    <n v="0"/>
    <n v="0.1139"/>
    <s v="Chantier en retard_x000a_Avancement physique des travaux : 11,39 %_x000a_Voirie urbaine : réalisation estimée à 12,14 % (il s'agit des travaux de bordures et d'accotement)_x000a_Pont Ranozaza : prestations estimées réalisées à 13,45 % (des Pieux, Dalots et des terrassements relatifs aux accès du pont ainsi que des gabion pour protection de talus)"/>
    <x v="47"/>
    <s v="Km"/>
  </r>
  <r>
    <s v="206"/>
    <s v="391"/>
    <s v="RN2 - PORT DE TOAMASINA (AFECC)"/>
    <s v="DIRECTION DES INFRASTRUCTURES (DINFRA)"/>
    <s v="Travaux de Construction de la voie rapide reliant le Port de Toamasina et la RN 2"/>
    <s v="Travaux de Construction"/>
    <x v="1"/>
    <s v="CHINE / ETAT MALAGASY"/>
    <n v="149060745"/>
    <s v="RANDRIANANDRASANA Hajaniaina, Directeur Général des Travaux Publics"/>
    <x v="0"/>
    <x v="2"/>
    <s v="Km de route réhabilitée"/>
    <s v="9.1"/>
    <s v="Km de route réhabilitée et/ou construite"/>
    <m/>
    <m/>
    <m/>
    <m/>
    <x v="18"/>
    <x v="35"/>
    <s v="Toamasina I"/>
    <m/>
    <m/>
    <m/>
    <m/>
    <m/>
    <m/>
    <s v="N° 032-MTPI/PRMP/UGPM/FC-RPI.18"/>
    <x v="62"/>
    <n v="149060745"/>
    <m/>
    <m/>
    <m/>
    <m/>
    <n v="720"/>
    <s v="AFECC"/>
    <n v="-60.886111111111113"/>
    <x v="26"/>
    <m/>
    <n v="0.06"/>
    <n v="0.06"/>
    <n v="0"/>
    <n v="0.06"/>
    <m/>
    <x v="0"/>
    <s v="Km"/>
  </r>
  <r>
    <s v="206"/>
    <s v="396"/>
    <s v="PROJET DE MODERNISATION DURESEAU ROUTIER RN 6 ET RN 13"/>
    <s v="DIRECTION GENERALE DES TRAVAUX PUBLICS (DGTP)"/>
    <s v="Réhabilitation de la RN 6 entre Ambanja et Antsiranana: Travaux / Mise en œuvre des mesures environnementales dans le cadre du projet de réhabilitation de la RN6 entre Ambanja et Antsiranana- Lot2"/>
    <s v="Prestation intellectuelle"/>
    <x v="1"/>
    <s v="BEI- Modernisation"/>
    <n v="26550370000"/>
    <s v="RALAIMAROLAHY Rija_x000a_r.ralaimarolahy@agenceroutiere.mg_x000a_034-30-384-24   "/>
    <x v="3"/>
    <x v="4"/>
    <s v="Nombre de rapports validés"/>
    <s v="9.1"/>
    <s v="longueur  de RN réhabilitée"/>
    <s v="Latitude :_x000a_Début : 13,686852°S_x000a__x000a_Longitude:_x000a_Début : 48,444454°E"/>
    <s v="Latitude :_x000a_Fin : 12,328321°S_x000a__x000a_Longitude:_x000a_Fin : 49,296653°E"/>
    <s v=" 467+000"/>
    <s v="700+080"/>
    <x v="8"/>
    <x v="36"/>
    <s v="AMBANJA_x000a_AMBILOBE_x000a_ANTSIRANANA "/>
    <m/>
    <m/>
    <s v="N/A"/>
    <s v="N/A"/>
    <s v="N/A"/>
    <s v="N/A"/>
    <s v="251-AR/BEI/PRMP/_x000a_UGPM.2021"/>
    <x v="63"/>
    <n v="218088351859.82001"/>
    <m/>
    <m/>
    <m/>
    <m/>
    <n v="0"/>
    <s v="COLAS"/>
    <n v="5.67E-2"/>
    <x v="27"/>
    <s v="NA"/>
    <n v="0.05"/>
    <n v="0.05"/>
    <n v="0"/>
    <n v="0.05"/>
    <m/>
    <x v="48"/>
    <s v="Nombre de rapports"/>
  </r>
  <r>
    <s v="206"/>
    <s v="396"/>
    <s v="PROJET DE MODERNISATION DURESEAU ROUTIER RN 6 ET RN 13"/>
    <s v="DIRECTION GENERALE DES TRAVAUX PUBLICS (DGTP)"/>
    <s v="Réhabilitation de la RN 6 entre Ambanja et Antsiranana: Travaux / Mise en œuvre des mesures environnementales dans le cadre du projet de réhabilitation de la RN6 entre Ambanja et Antsiranana- Lot1"/>
    <s v="Travaux de Réhabilitation"/>
    <x v="1"/>
    <s v="BEI- Modernisation"/>
    <n v="521174480750"/>
    <s v="RALAIMAROLAHY Rija_x000a_r.ralaimarolahy@agenceroutiere.mg_x000a_034-30-384-24   "/>
    <x v="0"/>
    <x v="39"/>
    <s v="Nombre de Km réhabilité"/>
    <s v="9.1"/>
    <s v="longueur  de RN réhabilitée"/>
    <s v="Latitude :_x000a_Début : 13,686852°S_x000a_Longitude:_x000a_Début : 48,444454°E"/>
    <s v="Latitude :_x000a_Fin : 12,328321°S_x000a_Longitude:_x000a_Fin : 49,296653°E"/>
    <s v=" 467+000"/>
    <s v=" 700+080"/>
    <x v="8"/>
    <x v="36"/>
    <s v="AMBANJA_x000a_AMBILOBE_x000a_ANTSIRANANA "/>
    <m/>
    <m/>
    <s v="N/A"/>
    <s v="N/A"/>
    <s v="N/A"/>
    <s v="N/A"/>
    <s v="250-AR/BEI/PRMP/_x000a_UGPM.2021"/>
    <x v="64"/>
    <n v="154106079955.84"/>
    <m/>
    <m/>
    <n v="0"/>
    <d v="2021-08-23T00:00:00"/>
    <n v="0"/>
    <s v="COLAS"/>
    <n v="6.54E-2"/>
    <x v="27"/>
    <s v="NA"/>
    <n v="0.05"/>
    <n v="0.05"/>
    <n v="0"/>
    <n v="0.05"/>
    <s v="Lot 1 : 2,93 mois sur 26 mois, soit 11,28 % du délai, av. physique 4% (on attend la soumission du dossier d’exécution pour les 25 premiers km)_x000a_Lot 2 : 2,93 mois sur 30 mois, soit 9,78 % du délai, av. physique 5% (on attend la soumission du dossier d’exécution pour les 25 premiers km)_x000a_ - 04/11/2021 : avis de l'AR sur le PGES présenté par l'entreprise_x000a_- Construction du logement pour la MDC à Ambilobe en cours (décapage et implantation)_x000a_- un bâtiment de 50m2 bloque les accès aux sites pour les approvisionnements en matériaux (une demande d'autorisation de demolirion est en cours auprès du Service de l'Aménagement du Territoire à Diégo)_x000a_- Pour le site à Ambanja, une négociation est en cours avec le DGSF à Tanà pour demande d'affectation au nom du MTP, d'un terrain à Ambanja appartenant au Ministère de l'Aménagement de Territoire et de la Décentralisation (le plan de masse et le certificat de situation juridique sont déjà envoyés à Mr Le DGTP)_x000a_- Campagne de deflexion, levé topo et sondage en cours en vue de l'établissement du dossier d'execution pour les 25 premiers kilomètres du lot 1 et 2 (assisté par les équipes UGP RN6 sur terrain)_x000a_- levé topo et anticipation des travaux à démarrer à Diégo en cours depuis le 08/11/2021, assisté par l'agent de l'AR_x000a_- les sondages ont repris le 18/11/2021. Les équipes sont maintenant au PK 497+000, et du PK 572+000 au PK 700+080, les mesures sont terminées._x000a_- Le plan de l'installation de chantier modifié est déjà reçu par l’Agent de l’AR sur terrain ce 06/11/2021_x000a_- 16/11/2021: envoi par COLAS du PPES pour la carrière C4, et des programmes d'execution pour les lots 1 et 2_x000a_Environnement: Envoi des remarques combinées de l'AE et ATBEI à COLAS sur les PGEspécifiques et PPES des carrières C4 et C7: envoi effectué le 19/11/21_x000a_PATB à Diego : L’équipe est encore en attente de l’arrivé du bitume pour l’imprégnation venant de Tana prévue arrivé sc 22/11/2021_x000a_Une demande d’avance forfaitaire de démarrage des travaux au taux de 15% du montant du Marché de chaque lot a été mise en circuit pour traitement dont :_x000a_-_x0009_Lot 1 : 23 115 911 993,38 MGA_x000a_-_x0009_Lot 2 : 32 713 252 778,97 MGA_x000a_L’AR a déjà envoyé une lettre au Titulaire de changer la domiciliation des cautions d’avance de démarrage qui sont encore au nom du « Ministère de l’Aménagement du Territoire et des Travaux Publics ». Ainsi, un avenant au marché initial est en cours d’établissement pour changement de nom du Maître d’ouvrage en « Ministère des Travaux publics », pour que le titulaire puisse changer auprès de leur banque les cautions. Dernièrement, il a été approuvé par le service juridique de l’AR que les cautions présentées par le Titulaire pourront être acceptées et le paiement pourra s’effectuer."/>
    <x v="49"/>
    <s v="Km"/>
  </r>
  <r>
    <s v="206"/>
    <s v="395"/>
    <s v="TRAVAUX DE RECONSTRUCTION DES PONTS DE MANGORO (PK 94+200) ET D’ANTSAPAZANA/ANTSIRINALA (PK105+460) DE LA RN2"/>
    <s v="DIRECTION DES INFRASTRUCTURES (DINFRA)"/>
    <s v="TRAVAUX DE RECONSTRUCTION DES PONTS DE MANGORO (PK 94+200) ET D’ANTSAPAZANA/ANTSIRINALA (PK105+460) DE LA RN2"/>
    <s v="Travaux de Construction"/>
    <x v="1"/>
    <s v="Gouvernement Japonais (JICA)"/>
    <s v="2 596 000 000 JPY"/>
    <s v="Mr RAZEFASON Ando (DER)_x000a_andoraz03@yahoo.fr_x000a_0340556082"/>
    <x v="6"/>
    <x v="40"/>
    <s v="Maintenir le réseau routier et structurant en état"/>
    <s v="9.1.1"/>
    <s v="Nb de pont construit"/>
    <s v="Lat:   18°52'34.68&quot;S_x000a_Long:   48° 6'25.03&quot;E"/>
    <m/>
    <s v="- Pont Mangoro au PK 94+200_x000a_- Pont d'Antsapazana au PK 105+460"/>
    <s v="- Pont Mangoro au PK 94+302_x000a_- Pont d'Antsapazana au PK 105+490"/>
    <x v="10"/>
    <x v="37"/>
    <s v="- Pont Mangoro:_x000a_CR Anosibe Ifody_x000a_- Pont Antsapazana : _x000a_CR Ambohibary"/>
    <s v="Toutes les populations des trois Communes Rurales d'Anosibe Ifody, Ambohibary et de Moramanga_x000a_Toutes riverains utilisant l'axe RN2 reliant les deux grandes villes Antananarivo - Toamasina_x000a_"/>
    <n v="30"/>
    <m/>
    <m/>
    <m/>
    <m/>
    <s v="Accord de don N°1960400"/>
    <x v="65"/>
    <s v="2 596 000 000 JPY"/>
    <m/>
    <m/>
    <s v="2 596 000 000 JPY"/>
    <d v="2021-10-18T00:00:00"/>
    <n v="720"/>
    <s v="DAIHO - KONOIKE JV"/>
    <n v="0.90138888888888891"/>
    <x v="28"/>
    <n v="0"/>
    <n v="2.9999999999999997E-4"/>
    <n v="2.9999999999999997E-4"/>
    <n v="0"/>
    <n v="2.9999999999999997E-4"/>
    <s v="Don via JICA_x000a_Le montant est en JPY_x000a__x000a_Construction de deux nouveaux ponts:_x000a_- Mangoro : 102 ml_x000a_- Antsapazana : 30 ml_x000a__x000a_Préparation de la pose du premier pierre au sein de l'administration."/>
    <x v="50"/>
    <s v="ML d'ouvrage"/>
  </r>
  <r>
    <s v="206"/>
    <s v="237"/>
    <s v="CONSTRUCTION RN 43 SAMBAINA - FARATSIHO - SOAVINANDRIANA"/>
    <s v="DIRECTION DES INFRASTRUCTURES (DINFRA)"/>
    <s v="Audit des comptes du projet pour les exercices 2016 à 2021"/>
    <s v="Assistance technique"/>
    <x v="1"/>
    <s v="BADEA"/>
    <n v="130000000"/>
    <s v="RASOLONDRAIBE Andriamirantosoa_x000a_a.rasolondraibe@agenceroutiere.mg_x000a_034-30-384-14"/>
    <x v="3"/>
    <x v="0"/>
    <s v="Nombre de rapports validés"/>
    <s v="9.1"/>
    <s v="Nombre de rapports validés"/>
    <s v="LATITUDE :_x000a_-19,408700°_x000a__x000a_LONGITUDE :_x000a_46,950528°"/>
    <s v="LATITUDE :_x000a_-19,638632°_x000a__x000a_LONGITUDE :_x000a_47,157127°"/>
    <s v="PK 81+134_x000a_PK 0+000_x000a_"/>
    <s v="PK 125+192_x000a_PK 5+634_x000a_"/>
    <x v="9"/>
    <x v="20"/>
    <s v="AMBOHIBARY- FARATSIHO"/>
    <m/>
    <m/>
    <s v="N/A"/>
    <s v="N/A"/>
    <s v="N/A"/>
    <s v="N/A"/>
    <n v="0"/>
    <x v="66"/>
    <s v="en cours de passation "/>
    <m/>
    <m/>
    <n v="0"/>
    <m/>
    <n v="0"/>
    <s v="En cours de passation"/>
    <n v="0"/>
    <x v="0"/>
    <n v="0"/>
    <n v="0"/>
    <n v="0"/>
    <n v="0"/>
    <n v="0"/>
    <s v="ANO BADEA:7/10/2021_x000a_Demande de proposition"/>
    <x v="0"/>
    <s v="Nombre de rapports"/>
  </r>
  <r>
    <s v="206"/>
    <s v="304"/>
    <s v="PAIR"/>
    <s v="AGENCE ROUTIERE / DIRECTION DES INFRASTRUCTURES"/>
    <s v="Mise en œuvre des mesures environnementales dans le cadre du projet de réhabilitation de la RN9 dans la VU de Toliara, pour la construction du pont de Ranozaza et ses voies d'accès et pour la construction de la plateforme d'Ankililoaka"/>
    <s v="Prestation intellectuelle"/>
    <x v="1"/>
    <s v="OFID"/>
    <n v="0"/>
    <s v="RATSIMBA Andrianjatovo Andry_x000a_a.ratsimba@agenceroutiere.mg"/>
    <x v="3"/>
    <x v="0"/>
    <s v="- Rapport de Suivi Environnemental (RSE) Trimestriel_x000a_"/>
    <s v="9.1"/>
    <s v="- Rapport de Suivi Environnemental (RSE) Trimestriel_x000a_"/>
    <n v="0"/>
    <m/>
    <s v="PK 0+000 _x000a_PK 71+271 "/>
    <s v="PK 1+400_x000a_PK 71+271 "/>
    <x v="15"/>
    <x v="29"/>
    <s v="Ankililaoka"/>
    <m/>
    <m/>
    <s v="N/A"/>
    <s v="N/A"/>
    <s v="N/A"/>
    <s v="N/A"/>
    <n v="0"/>
    <x v="67"/>
    <n v="0"/>
    <m/>
    <m/>
    <n v="0"/>
    <m/>
    <n v="0"/>
    <n v="0"/>
    <n v="0"/>
    <x v="0"/>
    <n v="0"/>
    <n v="0"/>
    <n v="0"/>
    <n v="0"/>
    <n v="0"/>
    <m/>
    <x v="0"/>
    <s v="Nombre de rapports"/>
  </r>
  <r>
    <s v="206"/>
    <m/>
    <m/>
    <s v="PACT / DIRECTION GENERALE DES TRAVAUX PUBLICS (DGTP)"/>
    <s v="Contrôle et surveillance : Travaux de bitumage de 35 km de la RN12A  entre Somisika et  Masihanaka  et Travaux de construction du pont de Manambondro"/>
    <s v="Prestation intellectuelle"/>
    <x v="1"/>
    <s v="IDA/BANQUE MONDIALE – P166528"/>
    <n v="4625000"/>
    <s v="PACT: RANDRIAMILANTO Jean Frédéric_x000a_MTP: Rakotovao Andriatiana Marcellin'"/>
    <x v="0"/>
    <x v="41"/>
    <s v="Kilomètre de routes réhabilitées_x000a__x000a_nouveaux ponts construits"/>
    <m/>
    <s v="Km de route réhabilitée et/ou construite"/>
    <s v="Somisika(X= 757994.294; Y= 7356762.456)"/>
    <s v="Manambondro (X= 759731.065 ; Y= 7364021.566)"/>
    <n v="30"/>
    <n v="65"/>
    <x v="19"/>
    <x v="12"/>
    <s v="Masianaka et Manambondro"/>
    <n v="357271"/>
    <s v="Non disponible"/>
    <m/>
    <m/>
    <m/>
    <m/>
    <m/>
    <x v="68"/>
    <s v="Non Disponible"/>
    <s v="Du 30 Janvier 2021 jusqu'à present"/>
    <m/>
    <m/>
    <m/>
    <n v="1110"/>
    <s v="Non Disponible"/>
    <m/>
    <x v="0"/>
    <n v="0"/>
    <n v="0"/>
    <n v="0"/>
    <n v="0"/>
    <n v="0"/>
    <s v="Passation de marché en cours"/>
    <x v="0"/>
    <s v="Km"/>
  </r>
  <r>
    <s v="206"/>
    <m/>
    <s v="TRAVAUX D'AMENAGEMENT DE LA ROUTE ENTRE ROND POINT ANOSIZATO ET CROISEMENT VERS AMBOHITRIMANJAKA"/>
    <s v="AGENCE ROUTIERE / DIRECTION GENERALE DES TRAVAUX PUBLICS (DGTP)"/>
    <s v=" Etudes, Assistance au Client pour l'analyse des offres des travaux, Gestion, Contrôle et Surveillance des travaux de construction d’un fly-over entre le croisement de la RN1 et la RN58A à Anosizato "/>
    <s v="Prestation intellectuelle"/>
    <x v="1"/>
    <s v="BADEA"/>
    <n v="0"/>
    <n v="0"/>
    <x v="2"/>
    <x v="42"/>
    <n v="0"/>
    <s v="9.1"/>
    <s v="livrables "/>
    <m/>
    <m/>
    <n v="0"/>
    <n v="0"/>
    <x v="1"/>
    <x v="38"/>
    <s v="ANOSIZATO EST "/>
    <m/>
    <m/>
    <s v="N/A"/>
    <s v="N/A"/>
    <s v="N/A"/>
    <s v="N/A"/>
    <n v="0"/>
    <x v="69"/>
    <n v="0"/>
    <m/>
    <m/>
    <n v="0"/>
    <m/>
    <n v="0"/>
    <s v="En cours de passation"/>
    <n v="0"/>
    <x v="0"/>
    <n v="0"/>
    <n v="0"/>
    <n v="0"/>
    <n v="0"/>
    <n v="0"/>
    <s v="- DANO du rapport d'analyse de AMI envoyé à la BADEA le 14/10/2021_x000a_- Retour du projet de DUP à l'AR après observation du MTP: 18/10/2021_x000a_- Finalisation du projet de DUP en cours _x000a_- Etablissement DDP/TDR EGCS en cours_x000a_- Observations de la BADEA sur le rapport d’évaluation de l’AMI: 07/11/2021_x000a_- Finalisation de rectification  du  rapport d'évaluation AMI selon les observations de la BADEA : en cours "/>
    <x v="0"/>
    <n v="0"/>
  </r>
  <r>
    <s v="206"/>
    <s v="327"/>
    <s v="AIDE D'URGENCE POST CATASTROPHIQUE"/>
    <s v="AGENCE ROUTIERE / DIRECTION GENERALE DES TRAVAUX PUBLICS (DGTP)"/>
    <s v="Mise en œuvre des mesures environnementales dans le cadre des travaux de réhabilitation de la Digue de Kiembe"/>
    <s v="Prestation intellectuelle"/>
    <x v="1"/>
    <s v="BEI - Post Disaster Infrasctructure reconstruction"/>
    <n v="0"/>
    <s v="RAKOTOVAO Rivoary_x000a_r;rakotovao@agenceroutiere.mg_x000a_034-30-384-23"/>
    <x v="3"/>
    <x v="1"/>
    <s v="Nombre de rapport approuvé"/>
    <s v="9.1"/>
    <s v="- Rapport de Suivi Environnemental (RSE) Trimestriel_x000a_"/>
    <s v="Latitude : -23.376680°_x000a_Longitude : 43.679785°"/>
    <m/>
    <n v="0"/>
    <n v="0"/>
    <x v="15"/>
    <x v="39"/>
    <s v="MAHAVATSE I"/>
    <m/>
    <m/>
    <s v="N/A"/>
    <s v="N/A"/>
    <s v="N/A"/>
    <s v="N/A"/>
    <n v="0"/>
    <x v="70"/>
    <n v="0"/>
    <m/>
    <m/>
    <n v="0"/>
    <m/>
    <n v="0"/>
    <n v="0"/>
    <n v="0"/>
    <x v="0"/>
    <n v="0"/>
    <n v="0"/>
    <n v="0"/>
    <n v="0"/>
    <n v="0"/>
    <m/>
    <x v="0"/>
    <s v="Nombre de rapports"/>
  </r>
  <r>
    <s v="206"/>
    <s v="327"/>
    <s v="AIDE D'URGENCE POST CATASTROPHIQUE"/>
    <s v="AGENCE ROUTIERE / DIRECTION GENERALE DES TRAVAUX PUBLICS (DGTP)"/>
    <s v=" Etudes techniques de la digue de KIEMBE "/>
    <s v="Prestation intellectuelle"/>
    <x v="1"/>
    <s v="BEI - Post Disaster Infrasctructure reconstruction"/>
    <n v="4400000000"/>
    <s v="RAKOTOVAO Rivoary_x000a_r;rakotovao@agenceroutiere.mg_x000a_034-30-384-23"/>
    <x v="3"/>
    <x v="43"/>
    <s v="Nombre de Rapport validé"/>
    <s v="9.1"/>
    <s v="rapport soumis"/>
    <s v="Latitude : -23.376680°_x000a_Longitude : 43.679785°"/>
    <m/>
    <n v="0"/>
    <n v="0"/>
    <x v="15"/>
    <x v="39"/>
    <s v="MAHAVATSE I"/>
    <m/>
    <m/>
    <s v="N/A"/>
    <s v="N/A"/>
    <s v="N/A"/>
    <s v="N/A"/>
    <n v="0"/>
    <x v="71"/>
    <n v="0"/>
    <m/>
    <m/>
    <n v="0"/>
    <m/>
    <n v="0"/>
    <s v="En cours de passation"/>
    <n v="0"/>
    <x v="0"/>
    <n v="0"/>
    <n v="0"/>
    <n v="0"/>
    <n v="0"/>
    <n v="0"/>
    <m/>
    <x v="0"/>
    <s v="Nombre de rapports"/>
  </r>
  <r>
    <n v="206"/>
    <n v="304"/>
    <s v="PAIR"/>
    <s v="DIRECTION DES INFRASTRUCTURES (DINFRA)"/>
    <s v="Mise en œuvre des mesures environnementales dans le cadre du projet de réhabilitation de la RN9 dans la VU de Toliara, pour la construction du pont de Ranozaza et ses voies d'accès et pour la construction de la plateforme d'Ankililoaka"/>
    <s v="Prestation intellectuelle"/>
    <x v="1"/>
    <s v="OFID"/>
    <m/>
    <s v="RATSIMBA Andrianjatovo Andry_x000a_a.ratsimba@agenceroutiere.mg_x000a_034-30-384-45"/>
    <x v="3"/>
    <x v="0"/>
    <s v="- Rapport de Suivi Environnemental (RSE) Trimestriel_x000a_"/>
    <s v="9.1"/>
    <s v="- Rapport de Suivi Environnemental (RSE) Trimestriel_x000a_"/>
    <m/>
    <m/>
    <s v="PK 0+000 _x000a_PK 71+271 "/>
    <s v="PK 1+400_x000a_PK 71+271 "/>
    <x v="15"/>
    <x v="29"/>
    <s v="Ankililaoka"/>
    <m/>
    <m/>
    <s v="N/A"/>
    <s v="N/A"/>
    <s v="N/A"/>
    <s v="N/A"/>
    <n v="0"/>
    <x v="67"/>
    <n v="0"/>
    <m/>
    <m/>
    <m/>
    <m/>
    <n v="0"/>
    <n v="0"/>
    <n v="0"/>
    <x v="0"/>
    <n v="0"/>
    <n v="0"/>
    <n v="0"/>
    <n v="0"/>
    <n v="0"/>
    <m/>
    <x v="0"/>
    <s v="Nombre de rapports"/>
  </r>
  <r>
    <s v="206"/>
    <s v="396"/>
    <s v="PROJET DE MODERNISATION DURESEAU ROUTIER RN 6 ET RN 13"/>
    <s v="DIRECTION GENERALE DES TRAVAUX PUBLICS (DGTP)"/>
    <s v="Réhabilitation de la RN 13 entre Ambovombe et Taolagnaro: Gestion de Contrôle et Surveillance"/>
    <s v="Prestation intellectuelle"/>
    <x v="1"/>
    <s v="BEI- Modernisation"/>
    <n v="13557005000"/>
    <s v="RAZAFIARISOA Marie Julie_x000a_rmjulie07@yahoo.fr_x000a_034-30-384-21"/>
    <x v="3"/>
    <x v="44"/>
    <s v="Nombre de Rapport validé"/>
    <s v="9.1"/>
    <s v="Livrables approuvés"/>
    <s v="Latitude :_x000a_Début : 25°11'S_x000a__x000a_Longitude:_x000a_Début : 46°05'E"/>
    <s v="Latitude :_x000a_Fin : 25°02'S_x000a__x000a_Longitude:_x000a_Fin : 46°59'E"/>
    <s v="381+000"/>
    <s v="491+000"/>
    <x v="20"/>
    <x v="40"/>
    <s v="RANOPISO_x000a_MANAMBARO_x000a_SAMPONA_x000a_TSIVORY"/>
    <m/>
    <m/>
    <s v="N/A"/>
    <s v="N/A"/>
    <s v="N/A"/>
    <s v="N/A"/>
    <n v="0"/>
    <x v="72"/>
    <n v="0"/>
    <m/>
    <m/>
    <n v="0"/>
    <m/>
    <n v="0"/>
    <s v="En cours de passation"/>
    <s v="NA"/>
    <x v="0"/>
    <s v="NA"/>
    <n v="0"/>
    <n v="0"/>
    <n v="0"/>
    <n v="0"/>
    <s v="ANO  sur le rapport de la proposition technique prévu être obtenu courant de cette semaine du 15/11/2021 suite à la réunion avec la BEI le 16/11/2021_x000a_Date fin de la validité des offres service 21/12/2021 après première prorogation"/>
    <x v="0"/>
    <s v="Nombre de rapports"/>
  </r>
  <r>
    <s v="206"/>
    <s v="396"/>
    <s v="PROJET DE MODERNISATION DURESEAU ROUTIER RN 6 ET RN 13"/>
    <s v="DIRECTION GENERALE DES TRAVAUX PUBLICS (DGTP)"/>
    <s v="Mise en œuvre des mesures environnementales dans le cadre du projet de réhabilitation de la RN13 entre Ambovombe et Taolagnaro"/>
    <s v="Prestation intellectuelle"/>
    <x v="1"/>
    <s v="BEI- Modernisation"/>
    <n v="0"/>
    <s v="RAZAFIARISOA Marie Julie_x000a_rmjulie07@yahoo.fr_x000a_034-30-384-21"/>
    <x v="3"/>
    <x v="29"/>
    <s v="Nombre de Rapport validé"/>
    <s v="9.1"/>
    <s v="Livrables"/>
    <s v="Latitude :_x000a_Début : 25°11'S_x000a__x000a_Longitude:_x000a_Début : 46°05'E"/>
    <s v="Latitude :_x000a_Fin : 25°02'S_x000a__x000a_Longitude:_x000a_Fin : 46°59'E"/>
    <s v="381+000"/>
    <s v="491+000"/>
    <x v="20"/>
    <x v="40"/>
    <s v="RANOPISO_x000a_MANAMBARO_x000a_SAMPONA_x000a_TSIVORY"/>
    <m/>
    <m/>
    <s v="N/A"/>
    <s v="N/A"/>
    <s v="N/A"/>
    <s v="N/A"/>
    <n v="0"/>
    <x v="73"/>
    <n v="0"/>
    <m/>
    <m/>
    <n v="0"/>
    <m/>
    <n v="0"/>
    <n v="0"/>
    <n v="0"/>
    <x v="0"/>
    <n v="0"/>
    <n v="0"/>
    <n v="0"/>
    <n v="0"/>
    <n v="0"/>
    <s v="Mise en œuvre des mesures environnementales inclue dans le marché des travaux:_x000a_rapport d'analyse des offres en attente de ANO de la BEI, rapport envoyé à la BEI en date du 22/07/2021_x000a_rapport renvoyé par le CNM en date du 18/08/2021"/>
    <x v="0"/>
    <s v="Nombre de rapports"/>
  </r>
  <r>
    <s v="206"/>
    <s v="396"/>
    <s v="PROJET DE MODERNISATION DURESEAU ROUTIER RN 6 ET RN 13"/>
    <s v="DIRECTION GENERALE DES TRAVAUX PUBLICS (DGTP)"/>
    <s v="Réhabilitation de la RN 6 entre Ambanja et Antsiranana: Gestion de Contrôle et Surveillance"/>
    <s v="Prestation intellectuelle"/>
    <x v="1"/>
    <s v="BEI- Modernisation"/>
    <n v="0"/>
    <s v="RALAIMAROLAHY Rija_x000a_r.ralaimarolahy@agenceroutiere.mg_x000a_034-30-384-24   "/>
    <x v="3"/>
    <x v="29"/>
    <s v="Nombre de rapports validés"/>
    <s v="9.1"/>
    <s v="Livrables approuvés"/>
    <s v="Latitude :_x000a_Début : 13,686852°S_x000a__x000a_Longitude:_x000a_Début : 48,444454°E"/>
    <s v="Latitude :_x000a_Fin : 12,328321°S_x000a__x000a_Longitude:_x000a_Fin : 49,296653°E"/>
    <s v=" 467+000"/>
    <s v="700+080"/>
    <x v="8"/>
    <x v="36"/>
    <s v="AMBANJA_x000a_AMBILOBE_x000a_ANTSIRANANA "/>
    <m/>
    <m/>
    <s v="N/A"/>
    <s v="N/A"/>
    <s v="N/A"/>
    <s v="N/A"/>
    <n v="0"/>
    <x v="74"/>
    <n v="0"/>
    <m/>
    <m/>
    <m/>
    <m/>
    <n v="0"/>
    <n v="0"/>
    <n v="0"/>
    <x v="0"/>
    <n v="0"/>
    <n v="0"/>
    <n v="0"/>
    <n v="0"/>
    <n v="0"/>
    <m/>
    <x v="0"/>
    <s v="Nombre de rapports"/>
  </r>
  <r>
    <s v="206"/>
    <s v="456"/>
    <s v="FLY OVER ANOSIZATO"/>
    <s v="DIRECTION GENERALE DES TRAVAUX PUBLICS (DGTP)"/>
    <s v="Etudes, Contrôle et Surveillance  de construction d’un fly-over entre le croisement de la RN1 et la RN58A à Anosizato, aménagement de la RN1 et la RN58A"/>
    <s v="Prestation intellectuelle"/>
    <x v="1"/>
    <s v="BADEA"/>
    <n v="5643000000"/>
    <s v="RASOLOFOSON Nicole_x000a_n.rasolofoson@agenceroutiere.mg_x000a_034-30-384-19"/>
    <x v="7"/>
    <x v="1"/>
    <s v="Contrat attribué"/>
    <s v="9.1"/>
    <s v="Livrables approuvés"/>
    <m/>
    <m/>
    <n v="0"/>
    <n v="0"/>
    <x v="1"/>
    <x v="41"/>
    <s v="ANTANANRIVO RENIVOHITRA - AMPITATAFIKA - ANOSIZATO ANDREFANA"/>
    <m/>
    <m/>
    <s v="N/A"/>
    <s v="N/A"/>
    <s v="N/A"/>
    <s v="N/A"/>
    <m/>
    <x v="69"/>
    <n v="0"/>
    <m/>
    <m/>
    <n v="0"/>
    <m/>
    <n v="0"/>
    <s v="En cours de passation"/>
    <n v="0"/>
    <x v="0"/>
    <n v="0"/>
    <n v="0"/>
    <n v="0"/>
    <n v="0"/>
    <n v="0"/>
    <s v="DANO du rapport d'analyse de AMI envoyé à la BADEA le 14/10/2021"/>
    <x v="0"/>
    <s v="Contrat attribué"/>
  </r>
  <r>
    <s v="206"/>
    <s v="314"/>
    <s v=" RN9 PHASE II"/>
    <s v="DIRECTION DES INFRASTRUCTURES (DINFRA)"/>
    <s v="Travaux de construction du pont de Mangoky et de ses voies d'accès"/>
    <s v="Travaux de Construction"/>
    <x v="1"/>
    <s v="BADEA/FSD/FKDEA/OFID"/>
    <n v="170000000000"/>
    <s v="RAZAFIMAHEFA Ando - andohantenaina@hotmail.mg_x000a_034-47-675-74"/>
    <x v="6"/>
    <x v="45"/>
    <n v="0"/>
    <s v="9.1"/>
    <s v="linéaire de pont construit"/>
    <s v="LATITUDE : 21°51°3,72&quot;S_x000a_LONGITUDE : 43°52'31,51&quot;R"/>
    <m/>
    <s v="199+000"/>
    <s v="199+880"/>
    <x v="16"/>
    <x v="42"/>
    <s v="ANKATSAKATSA - ANKILIABO"/>
    <m/>
    <m/>
    <s v="N/A"/>
    <s v="N/A"/>
    <s v="N/A"/>
    <s v="N/A"/>
    <n v="0"/>
    <x v="75"/>
    <n v="0"/>
    <m/>
    <m/>
    <n v="0"/>
    <m/>
    <n v="0"/>
    <s v="NON DEFINI"/>
    <n v="0"/>
    <x v="0"/>
    <n v="0"/>
    <n v="0"/>
    <n v="0"/>
    <n v="0"/>
    <n v="0"/>
    <m/>
    <x v="0"/>
    <s v="ML d'ouvrage"/>
  </r>
  <r>
    <s v="206"/>
    <m/>
    <m/>
    <s v="PACT / DIRECTION GENERALE DES TRAVAUX PUBLICS (DGTP)"/>
    <s v="Travaux de bitumage de 35 km de la RN12A  entre Somisika et  Masianaka "/>
    <s v="Travaux de Réhabilitation"/>
    <x v="1"/>
    <s v="IDA/BANQUE MONDIALE – P166526"/>
    <n v="44770000"/>
    <s v="PACT: RANDRIAMILANTO Jean Frédéric_x000a_MTP: Rakotovao Andriatiana Marcellin'"/>
    <x v="0"/>
    <x v="41"/>
    <s v="Kilomètre de routes réhabilitées"/>
    <m/>
    <s v="Km de route réhabilitée et/ou construite"/>
    <s v="Somisika(X= 757994.294; Y= 7356762.456)"/>
    <s v="Somisika(X= 757994.294; Y= 7356762.456)"/>
    <n v="30"/>
    <n v="65"/>
    <x v="19"/>
    <x v="12"/>
    <s v="Masianaka et Manambondro"/>
    <n v="357271"/>
    <s v="Non disponible"/>
    <m/>
    <m/>
    <m/>
    <m/>
    <m/>
    <x v="76"/>
    <s v="Non Disponible"/>
    <s v="Du 10 Mai 2021 jusqu'à present"/>
    <m/>
    <s v="Non Disponible"/>
    <s v="Non Disponible"/>
    <n v="1080"/>
    <s v="Non Disponible"/>
    <m/>
    <x v="0"/>
    <n v="0"/>
    <n v="0"/>
    <n v="0"/>
    <n v="0"/>
    <n v="0"/>
    <s v="Evaluation des offres en cours_x000a_"/>
    <x v="0"/>
    <s v="Km"/>
  </r>
  <r>
    <s v="206"/>
    <m/>
    <m/>
    <s v="PACT / DIRECTION GENERALE DES TRAVAUX PUBLICS (DGTP)"/>
    <s v="Travaux de construction du pont de Manambondro"/>
    <s v="Travaux de Réhabilitation"/>
    <x v="1"/>
    <s v="IDA/BANQUE MONDIALE – P166527"/>
    <n v="44770000"/>
    <s v="PACT: RANDRIAMILANTO Jean Frédéric_x000a_MTP: Rakotovao Andriatiana Marcellin'"/>
    <x v="6"/>
    <x v="46"/>
    <s v=" nouveaux ponts construits (travées supérieures à 20 mètres) "/>
    <m/>
    <s v="Km de route réhabilitée et/ou construite"/>
    <s v="Manambondro (X= 759731.065 ; Y= 7364021.566)"/>
    <m/>
    <n v="30"/>
    <m/>
    <x v="19"/>
    <x v="12"/>
    <s v="Manambondro"/>
    <n v="357271"/>
    <s v="Non disponible"/>
    <m/>
    <m/>
    <m/>
    <m/>
    <m/>
    <x v="77"/>
    <s v="Non Disponible"/>
    <s v="Du 10 Mai 2021 jusqu'à present"/>
    <m/>
    <s v="Non Disponible"/>
    <s v="Non Disponible"/>
    <n v="720"/>
    <s v="Non Disponible"/>
    <m/>
    <x v="0"/>
    <n v="0"/>
    <n v="0"/>
    <n v="0"/>
    <n v="0"/>
    <n v="0"/>
    <s v="Evaluation des offres en cours"/>
    <x v="0"/>
    <s v="ML d'ouvrage"/>
  </r>
  <r>
    <s v="206"/>
    <s v="237"/>
    <s v="CONSTRUCTION RN 43 SAMBAINA - FARATSIHO - SOAVINANDRIANA"/>
    <s v="DIRECTION DES INFRASTRUCTURES (DINFRA)"/>
    <s v="Travaux connexes liés aux Travaux de réhabilitation de la route nationale secondaire N°43 « Faratsiho – Sambaina ; Ambohibary–Ampetsapetsa »_x000a_LOT1 :  Travaux de réhabilitation de la piste entre Vinaninony et Ambatondradama_x000a_LOT2: Travaux de réhabilitation des infrastructures routières à Ambohibary  _x000a_LOT3: Travaux de réhabilitation des infrastructures routières à Faratsiho "/>
    <s v="Travaux de Réhabilitation"/>
    <x v="1"/>
    <s v="BADEA / FSD / ETAT MALAGASY"/>
    <n v="13500000000"/>
    <s v="RASOLONDRAIBE Andriamirantosoa_x000a_a.rasolondraibe@agenceroutiere.mg_x000a_034-30-384-14"/>
    <x v="0"/>
    <x v="47"/>
    <s v="Nombre de KM réhabilité"/>
    <s v="9.1"/>
    <s v=" KM de route réhabilitée"/>
    <s v="LATITUDE _x000a_ LOT 1 : -19,520145_x000a_LOT 2: -19,618383_x000a_LOT 3: -19, 409237_x000a__x000a_LONGITUDE _x000a_ LOT 1 : 47,031990_x000a_LOT 2: 47,139606_x000a_LOT 3: 46,950590"/>
    <m/>
    <s v="LOT 1: PK 100_x000a_LOT 2: PK 121_x000a_LOT 3: PK 81_x000a__x000a_"/>
    <s v="LOT 1: PK 100_x000a_LOT 2: PK 121_x000a_LOT 3: PK 81_x000a__x000a_"/>
    <x v="9"/>
    <x v="20"/>
    <s v="AMBOHIBARY-VINANINONY ET FARATSIHO"/>
    <m/>
    <m/>
    <s v="N/A"/>
    <s v="N/A"/>
    <s v="N/A"/>
    <s v="N/A"/>
    <n v="0"/>
    <x v="78"/>
    <n v="0"/>
    <m/>
    <m/>
    <m/>
    <m/>
    <n v="150"/>
    <s v="En cours de passation"/>
    <n v="0"/>
    <x v="0"/>
    <n v="0"/>
    <n v="0"/>
    <n v="0"/>
    <n v="0"/>
    <n v="0"/>
    <s v="ANO BADEA: 9/09/2021_x000a_ANO FSD: 21/10/2021_x000a_Duplication de marché en cours_x000a_18/11/2021 : Coup de pelle pour démarrage des travaux connexes à Ambatondradama _x000a_En attente de transfert de fond effectif du MTP pour commencer les travaux, pour lancer l'OS_x000a_DAE envoyé en août 2021, Déposé à la présidence le 24/08/2021_x000a_"/>
    <x v="0"/>
    <s v="Km"/>
  </r>
  <r>
    <s v="206"/>
    <s v="247"/>
    <s v="PROJET D'ASPHALTAGE DE LA ROUTE NATIONALE SECONDAIRE N°5 : SOANIERANA IVONGO - MANANARA NORD"/>
    <s v="DIRECTION DES INFRASTRUCTURES (DINFRA)"/>
    <s v="Travaux d'Aménagement et Asphaltage de la Route Nationale Secondaire N°5 -(RNS5) entre Soanierana Ivongo et Mananara Nord ; Tronçon I: Soanierana Ivongo - Vahibe"/>
    <s v="Travaux de Réhabilitation"/>
    <x v="1"/>
    <s v="BADEA / FKDEA / FSD / OFID / F. Abu DHABI/ETAT MALAGASY"/>
    <n v="252743550000"/>
    <s v="RAJOELISOLO Manitra_x000a_m.rajoelisolo@agenceroutiere.mg_x000a_"/>
    <x v="0"/>
    <x v="48"/>
    <s v="Nombre de KM réhabilité: 0%"/>
    <s v="9.1"/>
    <s v="KM de route réhabilitée"/>
    <s v="LATITUDE :_x000a_-16,918842°_x000a__x000a_LONGITUDE :_x000a_49,582686°"/>
    <s v="LATITUDE :_x000a_-16,422010°_x000a__x000a_LONGITUDE :_x000a_49,827493°"/>
    <s v="PK 163+500"/>
    <s v="PK 285+00"/>
    <x v="4"/>
    <x v="30"/>
    <s v="SOANIERANA IVONGO – ANTANAMBE- MANANARA AVARATRA"/>
    <m/>
    <m/>
    <s v="N/A"/>
    <s v="N/A"/>
    <s v="N/A"/>
    <s v="N/A"/>
    <s v="252/AR/RN5/PRMP/UGPM.2021"/>
    <x v="79"/>
    <n v="196517792728"/>
    <m/>
    <m/>
    <n v="0"/>
    <d v="2021-11-11T00:00:00"/>
    <n v="720"/>
    <s v="SINOHYDRO"/>
    <n v="0.02"/>
    <x v="0"/>
    <n v="0"/>
    <n v="0"/>
    <n v="0"/>
    <n v="0"/>
    <n v="0"/>
    <s v="En cours de passation de Marché. Rapport d'évaluation validé par la CNM  le 08/07/2021_x000a_Travaux : OS de commencer les travaux le 11 Novembre 2021 . Réunion de démarrage de chantier avec toutes les parties prenantes 15 Novembre 2021 et le 19 Novembre 2021._x000a_Démarrage des travaux : préparation de l'inauguration prévue le 10 Décembre 2021_x000a_1ère Réunion de chantier le 23 Novembre 2021"/>
    <x v="0"/>
    <s v="Km"/>
  </r>
  <r>
    <s v="206"/>
    <s v="396"/>
    <s v="PROJET DE MODERNISATION DURESEAU ROUTIER RN 6 ET RN 13"/>
    <s v="DIRECTION GENERALE DES TRAVAUX PUBLICS (DGTP)"/>
    <s v="Réhabilitation de la RN 13 entre Ambovombe et Taolagnaro: Travaux"/>
    <s v="Travaux de Réhabilitation"/>
    <x v="1"/>
    <s v="BEI- Modernisation"/>
    <n v="229498034150"/>
    <s v="RAZAFIARISOA Marie Julie_x000a_rmjulie07@yahoo.fr_x000a_034-30-384-21"/>
    <x v="0"/>
    <x v="49"/>
    <s v="Nombre de KM réhabilité"/>
    <s v="9.1"/>
    <s v="Longueur  de routes nationales réhabilitées"/>
    <s v="Latitude :_x000a_Début : 25°11'S_x000a__x000a_Longitude:_x000a_Début : 46°05'E"/>
    <s v="Latitude :_x000a_Fin : 25°02'S_x000a__x000a_Longitude:_x000a_Fin : 46°59'E"/>
    <s v="381+000"/>
    <s v="491+000"/>
    <x v="20"/>
    <x v="40"/>
    <s v="RANOPISO_x000a_MANAMBARO_x000a_SAMPONA_x000a_TSIVORY"/>
    <m/>
    <m/>
    <s v="N/A"/>
    <s v="N/A"/>
    <s v="N/A"/>
    <s v="N/A"/>
    <n v="0"/>
    <x v="80"/>
    <n v="0"/>
    <m/>
    <m/>
    <n v="0"/>
    <m/>
    <n v="0"/>
    <s v="En cours de passation"/>
    <s v="NA"/>
    <x v="0"/>
    <s v="NA"/>
    <n v="0"/>
    <n v="0"/>
    <n v="0"/>
    <n v="0"/>
    <s v="Rapport d'analyse en cours de vérification de la BEI d'après la reunion avec elle le 16/11/2021 _x000a_Etablissement du projet de Marché suite à la réunion  avec la BEI du 16/11/2021_x000a_Date fin de la validité des offres travaux 17/01/2022 après deuxième prorogation"/>
    <x v="0"/>
    <s v="Km"/>
  </r>
  <r>
    <s v="206"/>
    <s v="392"/>
    <s v="AMENAGEMENT DE CORRIDORS ET FACILITATION DU COMMERCE"/>
    <s v="PACFC / AGENCE ROUTIERE / DIRECTION GENERALE DES TRAVAUX PUBLICS (DGTP)"/>
    <s v="Travaux d'aménagement et de bitumage de Lot 1 : RNT12A entre Fort-dauphin et Ebakiky (PK 0+000 - PK 44+850) ainsi que les travaux de construction du pont d’Ebakiky au PK 44+850 "/>
    <s v="Travaux de Réhabilitation"/>
    <x v="1"/>
    <s v="UE / GVT"/>
    <n v="79662169790"/>
    <s v="RAZAFIMAHEFA Ando - andohantenaina@hotmail.mg_x000a_034-47-675-74"/>
    <x v="0"/>
    <x v="50"/>
    <s v="1°) Installation terminée à 50%_x000a_2°) 5 km de terrassement _x000a_3°) 5% d'ouvrages d'assainissement terminés"/>
    <s v="9.1"/>
    <s v="Kilomètre de routes réhabilités"/>
    <s v="LATITUDE DEBUT : 23°21'0,84&quot;S_x000a_LONGITUDE DEBUT : 47°36'17,02&quot;E"/>
    <s v="LATITUDE FIN : 23°35'56,16&quot;S_x000a_LONGITUDE FIN : 47°36'41,78&quot; E"/>
    <s v="0+000"/>
    <s v="44+850"/>
    <x v="5"/>
    <x v="10"/>
    <s v="TAOLAGNARO - EBAKIKY"/>
    <m/>
    <m/>
    <s v="N/A"/>
    <s v="N/A"/>
    <s v="N/A"/>
    <s v="N/A"/>
    <s v="N/A"/>
    <x v="81"/>
    <s v="N/A"/>
    <m/>
    <m/>
    <m/>
    <m/>
    <s v="N/A"/>
    <s v="N/A"/>
    <s v="N/A"/>
    <x v="29"/>
    <s v="N/A"/>
    <m/>
    <m/>
    <n v="0"/>
    <m/>
    <s v="ouverture des offres le 29/10/2021 à 10H"/>
    <x v="0"/>
    <s v="Km"/>
  </r>
  <r>
    <s v="206"/>
    <s v="392"/>
    <s v="AMENAGEMENT DE CORRIDORS ET FACILITATION DU COMMERCE"/>
    <s v="PACFC / AGENCE ROUTIERE / DIRECTION GENERALE DES TRAVAUX PUBLICS (DGTP)"/>
    <s v="Travaux d'aménagement et de bitumage de Lot 2 : RNT12A entre Masianaka et Vangaindrano (PK 203+800- PK 243+000) ainsi que les travaux de construction du pont de Masianaka au PK 203+800"/>
    <s v="Travaux de Réhabilitation"/>
    <x v="1"/>
    <s v="UE / GVT"/>
    <n v="69626690210"/>
    <s v="RAZAFIMAHEFA Ando - andohantenaina@hotmail.mg_x000a_034-47-675-74"/>
    <x v="0"/>
    <x v="24"/>
    <s v="1°) Installation terminée à 50%_x000a_2°) 5 km de terrassement _x000a_3°) 5% d'ouvrages d'assainissement terminés"/>
    <s v="9.1"/>
    <s v="Kilomètre de routes réhabilités"/>
    <s v="LATITUDE DEBUT : 24°43'47,11&quot; S_x000a_LONGITUDE DEBUT :_x000a_47°8'52,26&quot; E "/>
    <s v="LATITUDE FIN : 25°0'9,85&quot; S_x000a_LONGITUDE FIN :_x000a_46°58'57,84&quot; E"/>
    <s v="203+800"/>
    <s v="243+000"/>
    <x v="6"/>
    <x v="43"/>
    <s v="MASIANAKA - VANGAINDRANO"/>
    <m/>
    <m/>
    <s v="N/A"/>
    <s v="N/A"/>
    <s v="N/A"/>
    <s v="N/A"/>
    <s v="N/A"/>
    <x v="82"/>
    <s v="N/A"/>
    <m/>
    <m/>
    <m/>
    <m/>
    <s v="N/A"/>
    <s v="N/A"/>
    <s v="N/A"/>
    <x v="29"/>
    <s v="N/A"/>
    <m/>
    <m/>
    <n v="0"/>
    <m/>
    <s v="ouverture des offres le 29/10/2021 à 10H"/>
    <x v="0"/>
    <s v="Km"/>
  </r>
  <r>
    <s v="206"/>
    <s v="CP 18"/>
    <m/>
    <s v="DRTP Androy"/>
    <s v="Travaux d'Entretien Courant de la Route Nationale RNS.10 entre les _x000a_PK 264+000 (Tranoroa) et PK 434+000 (Ambovombe)_x000a_"/>
    <s v="Travaux de Construction"/>
    <x v="2"/>
    <s v="ETAT MALAGASY"/>
    <n v="80418000"/>
    <s v="JHULVER Philah Herinony Directeur Régional des Travaux Publics Androy                      Tél : 034 52 077 81 / 034 18 480 26                                     E-mail : jhulverphilah@gmail.com"/>
    <x v="6"/>
    <x v="51"/>
    <s v="- Unité d'ouvrages construits"/>
    <s v="9.1"/>
    <s v="Ouvrages d'art et de franchissement entretenus, construit"/>
    <s v="Tranoroa : Latitude : 24° 42' 34.5026'' S /Longitude : 45° 03' 48.0672'' E"/>
    <s v="Beloha : Latitude : 25° 10' 25.1438'' S / Longitude : 45° 03' 40.9464'' E"/>
    <s v="RNS10 : PK 270+600       "/>
    <s v="RNS10 :               PK 270+600"/>
    <x v="21"/>
    <x v="44"/>
    <s v="Tranoroa"/>
    <s v="Population servie par la RNS.10, entre Tranoroa et Ambovombe"/>
    <n v="5"/>
    <m/>
    <m/>
    <m/>
    <m/>
    <s v="CONVENTION N° 01-DRATP/AD/CP.18/FR/2019"/>
    <x v="83"/>
    <n v="79631022"/>
    <d v="2019-08-28T00:00:00"/>
    <m/>
    <n v="79629889.680000007"/>
    <d v="2020-11-23T00:00:00"/>
    <n v="90"/>
    <s v="Entreprise MIARENA"/>
    <n v="-3.4444444444444446"/>
    <x v="1"/>
    <n v="1"/>
    <n v="1"/>
    <n v="1"/>
    <n v="0"/>
    <n v="1"/>
    <s v="- Marché visé par le FR en date du 09/04/2020                                                         - Marché notifié au Titulaire en date du 10/07/2020                                                           - Implantation des Travaux en date du 20/11/2020                                                         - OS Notification et OS Invitation pour réunion préparatoire envoyés au Titulaire                                                               - Travaux terminés, Réception Provisoire le 21/12/2020                              "/>
    <x v="51"/>
    <s v="ML d'ouvrage"/>
  </r>
  <r>
    <s v="206"/>
    <s v="CP"/>
    <s v="Routes CTD"/>
    <s v="DIRECTION DES INFRASTRUCTURES (DINFRA)"/>
    <s v="Travaux d'entretien de la routes d'Ihosy"/>
    <s v="Travaux d'Entretien"/>
    <x v="2"/>
    <s v="ETAT MALAGASY"/>
    <n v="500000000"/>
    <s v="RAZAFINDRIANILANA Hoby"/>
    <x v="0"/>
    <x v="52"/>
    <s v="ml de route réhabilitée"/>
    <s v="9.1"/>
    <m/>
    <s v="1. : S 22°24,321' E 46°04,608'_x000a__x000a_2. Début: S 22°24,241' E 46°07,513'"/>
    <s v="1. S 22°24,450' : E 46°07,478'_x000a__x000a_2.  S 22°24,318' E 46°07,441'"/>
    <m/>
    <m/>
    <x v="22"/>
    <x v="45"/>
    <s v="CU IHOSY"/>
    <m/>
    <m/>
    <m/>
    <m/>
    <m/>
    <m/>
    <s v="075TR/MATP/PRMP/TP-FR.20"/>
    <x v="84"/>
    <n v="465538840"/>
    <m/>
    <m/>
    <m/>
    <d v="2020-12-23T00:00:00"/>
    <n v="60"/>
    <s v="RBA"/>
    <n v="-5.166666666666667"/>
    <x v="1"/>
    <n v="0"/>
    <n v="1"/>
    <n v="1"/>
    <n v="0"/>
    <n v="1"/>
    <m/>
    <x v="52"/>
    <s v="Km"/>
  </r>
  <r>
    <s v="206"/>
    <s v="CP"/>
    <s v="CP"/>
    <s v="DIRECTION DES INFRASTRUCTURES (DINFRA)"/>
    <s v="Travaux de traitement des points critiques sur la RNT31 entre les Pk 80+000 (Ambatosia) et Pk 100+000 (Bealanana)"/>
    <s v="Travaux d'Entretien"/>
    <x v="2"/>
    <s v="ETAT MALAGASY"/>
    <n v="500000000"/>
    <s v="RABIALAHY Nedarivola Andréas"/>
    <x v="0"/>
    <x v="4"/>
    <s v="Km de route entretenue"/>
    <s v="9.1"/>
    <m/>
    <s v="Début : S: -14.67181667, E: 48.65689500 "/>
    <s v="Fin : S: -14.54731500, E: 48.73804667"/>
    <m/>
    <m/>
    <x v="23"/>
    <x v="46"/>
    <s v="AMBATOSIA-BEALANANA"/>
    <m/>
    <m/>
    <m/>
    <m/>
    <m/>
    <m/>
    <s v="058 TR/MATP/PRMP/TP-FR.20"/>
    <x v="85"/>
    <n v="453077921.08999997"/>
    <m/>
    <m/>
    <m/>
    <d v="2020-11-27T00:00:00"/>
    <n v="60"/>
    <s v="RZH"/>
    <n v="-5.6"/>
    <x v="1"/>
    <n v="0.6"/>
    <n v="0.85"/>
    <n v="1"/>
    <n v="0.15000000000000002"/>
    <n v="1"/>
    <s v="Travaux en retard suite au passage du cyclone_x000a_RP : 29/07/2021"/>
    <x v="3"/>
    <s v="Km"/>
  </r>
  <r>
    <s v="206"/>
    <s v="CP"/>
    <s v="Routes CTD"/>
    <s v="DIRECTION DES INFRASTRUCTURES (DINFRA)"/>
    <s v="Travaux de réparation, blindage et renforcement d'un pont Bailey de Bealanana I au PK 0+600, d'un pont en BA Anaborano au PK 3+450 de la route vers l'aérodrome de Bealanana, ainsi qu'un pont dalle en BA d'Andranotakatra au PK 5+890 au Fokontany d'Andranotakatra Ambony, Commune Rurale d'Ambatosia,"/>
    <s v="Travaux d'Entretien"/>
    <x v="2"/>
    <s v="ETAT MALAGASY"/>
    <n v="200000000"/>
    <s v="RAHARIVELO Arielle"/>
    <x v="6"/>
    <x v="2"/>
    <s v="ml de ponts"/>
    <s v="9.1"/>
    <s v="Km de route entretenue"/>
    <m/>
    <m/>
    <m/>
    <m/>
    <x v="23"/>
    <x v="46"/>
    <s v="AMBATOSIA-BEALANANA"/>
    <m/>
    <m/>
    <m/>
    <m/>
    <m/>
    <m/>
    <s v="092 TR/MATP/PRMP/TP-FR.20"/>
    <x v="86"/>
    <n v="104012174.8"/>
    <m/>
    <m/>
    <m/>
    <d v="2020-12-21T00:00:00"/>
    <n v="45"/>
    <s v="SANDRATRA BTP"/>
    <n v="-7.2666666666666666"/>
    <x v="1"/>
    <m/>
    <n v="1"/>
    <n v="1"/>
    <n v="0"/>
    <n v="1"/>
    <m/>
    <x v="0"/>
    <s v="ML d'ouvrage"/>
  </r>
  <r>
    <s v="206"/>
    <s v="CP 18"/>
    <s v="ENTRETIEN COURANT DES ROUTES NATIONALES"/>
    <s v="DRTP VAKINANKARATRA"/>
    <s v="Travaux d'Entretien de Routine de route sur la RNS 34 du PK 0+000 au PK 165+200 (Lot n°01)"/>
    <s v="Travaux d'Entretien"/>
    <x v="2"/>
    <s v="ETAT MALAGASY"/>
    <n v="116007600"/>
    <s v="RASELISON Mbolatiana Arsène_x000a_SRTP VAK_x000a_arsmaill@gmail.com _x000a_0346941032"/>
    <x v="0"/>
    <x v="53"/>
    <s v="Km  de route entretenue"/>
    <s v="9.1.1"/>
    <s v="Pourcentage des Routes nationales structurantes en bon état"/>
    <s v="Latitude:426820_x000a_Longitude:703683"/>
    <s v="Latitude:-19,625477_x000a_Longitude:45,842669"/>
    <s v="0+000/RNS34"/>
    <s v="165+200/RNS34"/>
    <x v="9"/>
    <x v="47"/>
    <s v="Toutes les Communes aux alentour de la RNS 34"/>
    <s v="Usagers RNS 34"/>
    <m/>
    <m/>
    <m/>
    <m/>
    <m/>
    <s v="05-ACO/MAHTP/SG/DRAHTP-VAK/PRMP-19"/>
    <x v="87"/>
    <n v="123555900"/>
    <m/>
    <m/>
    <m/>
    <d v="2020-06-29T00:00:00"/>
    <n v="90"/>
    <s v="SAHAZA"/>
    <n v="1"/>
    <x v="1"/>
    <n v="1"/>
    <n v="1"/>
    <n v="1"/>
    <n v="0"/>
    <n v="1"/>
    <s v="Période de garantie_x000a_Date réception provisoire: 09/10/2020"/>
    <x v="53"/>
    <s v="Km"/>
  </r>
  <r>
    <s v="206"/>
    <s v="CP 18"/>
    <s v="ENTRETIEN COURANT DES ROUTES NATIONALES"/>
    <s v="DRTP VAKINANKARATRA"/>
    <s v="Travaux d'Entretien Améliorant et Spécialisé à Commande sur la RNS 34 du PK 0+000 au PK 165+200 (Lot n° 02)"/>
    <s v="Travaux d'Entretien"/>
    <x v="2"/>
    <s v="ETAT MALAGASY"/>
    <n v="351651500"/>
    <s v="RASELISON Mbolatiana Arsène_x000a_SRTP VAK_x000a_arsmaill@gmail.com _x000a_0346941032"/>
    <x v="0"/>
    <x v="51"/>
    <s v="Km  de route entretenue"/>
    <s v="9.1.1"/>
    <s v="Pourcentage des Routes nationales structurantes en bon état"/>
    <s v="Latitude:426820_x000a_Longitude:703683"/>
    <s v="Latitude:-19,625477_x000a_Longitude:45,842669"/>
    <s v="0+000/RNS34"/>
    <s v="165+200/RNS34"/>
    <x v="9"/>
    <x v="48"/>
    <s v="Toutes les Communes aux alentour de la RNS 34"/>
    <s v="Usagers RNS 34"/>
    <m/>
    <m/>
    <m/>
    <m/>
    <m/>
    <s v="06-ACO/MAHTP/SG/DRAHTP-VAK/PRMP-19"/>
    <x v="88"/>
    <n v="346213937.39999998"/>
    <m/>
    <m/>
    <m/>
    <d v="2020-08-29T00:00:00"/>
    <n v="90"/>
    <s v="RBA"/>
    <n v="1"/>
    <x v="1"/>
    <n v="1"/>
    <n v="1"/>
    <n v="1"/>
    <n v="0"/>
    <n v="1"/>
    <s v="Période de garantie_x000a_Date réception provisoire: 23/12/2020"/>
    <x v="51"/>
    <s v="Km"/>
  </r>
  <r>
    <s v="206"/>
    <s v="CP 18"/>
    <s v="ENTRETIEN COURANT DES ROUTES NATIONALES"/>
    <s v="DRTP VAKINANKARATRA"/>
    <s v="Travaux de réhabilitation de l’ouvrage de traversée au PK 11+100 et traitement de la chaussée entre le PK 33+000  et PK 43+000  de la RNS 34"/>
    <s v="Travaux d'Entretien"/>
    <x v="2"/>
    <s v="ETAT MALAGASY"/>
    <n v="385000000"/>
    <s v="RASELISON Mbolatiana Arsène_x000a_SRTP VAK_x000a_arsmaill@gmail.com _x000a_0346941032"/>
    <x v="0"/>
    <x v="0"/>
    <s v="Km  de route entretenue"/>
    <s v="9.1.1"/>
    <s v="Pourcentage des Routes nationales structurantes en bon état"/>
    <s v="11+100_x000a_(19°51'51,3''S;46°56'15,7''E)"/>
    <s v="33+000_x000a_(19°48'10,0''S;46°46'04,8''E)"/>
    <s v="11+100/RNS34_x000a_33+000/RNS34"/>
    <s v="43+000/RNS34"/>
    <x v="9"/>
    <x v="48"/>
    <s v="CR SOAVINA"/>
    <s v="Usagers RNS 34"/>
    <m/>
    <m/>
    <m/>
    <m/>
    <m/>
    <s v="03-FR2020/DRATP,VAK/PRMP"/>
    <x v="89"/>
    <n v="385709000"/>
    <m/>
    <m/>
    <m/>
    <d v="2020-10-23T00:00:00"/>
    <n v="60"/>
    <s v="SOMEEIM"/>
    <n v="1"/>
    <x v="1"/>
    <n v="1"/>
    <n v="1"/>
    <n v="1"/>
    <n v="0"/>
    <n v="1"/>
    <s v="Période de garantie_x000a_Date réception provisoire: 23/12/2020"/>
    <x v="54"/>
    <s v="Km"/>
  </r>
  <r>
    <s v="206"/>
    <s v="CP 18"/>
    <m/>
    <s v="DRTP Androy"/>
    <s v="Travaux d'Entretien Courant de la Route Nationale RNS.10 entre les _x000a_PK 264+000 (Tranoroa) et PK 434+000 (Ambovombe)_x000a_"/>
    <s v="Travaux d'Entretien"/>
    <x v="2"/>
    <s v="ETAT MALAGASY"/>
    <n v="92047200"/>
    <s v="JHULVER Philah Herinony Directeur Régional des Travaux Publics Androy                      Tél : 034 52 077 81 / 034 18 480 26                                     E-mail : jhulverphilah@gmail.com"/>
    <x v="6"/>
    <x v="9"/>
    <s v="- Unité d'ouvrages construits_x000a_- Unités d'ouvrages Entretenus"/>
    <s v="9.1"/>
    <s v="Ouvrages d'art et de franchissement entretenus"/>
    <s v="Tranoroa : Latitude : 24° 42' 34.5026'' S /Longitude : 45° 03' 48.0672'' E"/>
    <s v="Beloha : Latitude : 25° 10' 25.1438'' S / Longitude : 45° 03' 40.9464'' E"/>
    <s v="RNS10 : PK 298+000"/>
    <s v="RNS10 : PK 298+000"/>
    <x v="21"/>
    <x v="44"/>
    <s v="Beloha"/>
    <s v="Population servie par la RNS.10, entre Tranoroa et Ambovombe"/>
    <n v="5"/>
    <m/>
    <m/>
    <m/>
    <m/>
    <s v="CONVENTION N° 02-DRATP/AD/CP.18/FR/2019"/>
    <x v="90"/>
    <n v="91909981.079999998"/>
    <d v="2019-08-28T00:00:00"/>
    <m/>
    <n v="91904263.560000002"/>
    <d v="2020-07-28T00:00:00"/>
    <n v="90"/>
    <s v="Entreprise AINA CONSTRUCTION"/>
    <n v="-4.7555555555555555"/>
    <x v="1"/>
    <n v="0.9999377921752044"/>
    <n v="1"/>
    <n v="1"/>
    <n v="0"/>
    <n v="1"/>
    <s v="- Marché visé par le FR en date du 09/04/2020                                                             - Marché notifié au Titulaire en date du 10/07/2020                                                            - Implantation des Travaux en date du 17/07/2020                                                                - OSCOM en date du 28/07/2020                                                          - Réception Technique en date du 18/08/2020                                                              - Travaux terminés, Réception Provisoire en date du 28/08/2020                                       - Réception Définitive le 18/10/2021                 "/>
    <x v="8"/>
    <s v="ML d'ouvrage"/>
  </r>
  <r>
    <s v="206"/>
    <s v="CP 18"/>
    <m/>
    <s v="DRTP Androy"/>
    <s v="Travaux d'Entretien Courant de la Route Nationale RNS.10 entre les _x000a_PK 264+000 (Tranoroa) et PK 434+000 (Ambovombe)_x000a_"/>
    <s v="Travaux d'Entretien"/>
    <x v="2"/>
    <s v="ETAT MALAGASY"/>
    <n v="195531600"/>
    <s v="JHULVER Philah Herinony Directeur Régional des Travaux Publics Androy                      Tél : 034 52 077 81 / 034 18 480 26                                     E-mail : jhulverphilah@gmail.com"/>
    <x v="0"/>
    <x v="54"/>
    <s v="- Km des routes entretenues  "/>
    <s v="9.1"/>
    <s v="Km des routes entretenues              "/>
    <s v="Tranoroa : Latitude : 24° 42' 34.5026'' S /Longitude : 45° 03' 48.0672'' E"/>
    <s v="Tsihombe : Latitude : 25° 19' 06.9746'' S / Longitude : 45° 29' 02.1840'' E"/>
    <s v="RNS10 : PK 264+000 (Tranoroa)       "/>
    <s v="RNS10 : PK 374+000 (Tsihombe) "/>
    <x v="21"/>
    <x v="44"/>
    <s v="Tranoroa, Beloha"/>
    <s v="Population servie par la RNS.10, entre Tranoroa et Ambovombe"/>
    <n v="10"/>
    <m/>
    <m/>
    <m/>
    <m/>
    <s v="CONVENTION N° 03-DRATP/AD/CP.18/FR/2019"/>
    <x v="91"/>
    <n v="194294472"/>
    <d v="2019-08-28T00:00:00"/>
    <m/>
    <n v="194294472"/>
    <d v="2020-07-28T00:00:00"/>
    <n v="90"/>
    <s v="Entreprise AINA CONSTRUCTION"/>
    <n v="-4.7555555555555555"/>
    <x v="1"/>
    <n v="1"/>
    <n v="1"/>
    <n v="1"/>
    <n v="0"/>
    <n v="1"/>
    <s v="- Marché visé par le FR en date du 09/04/2020                                                           - Marché notifié au Titulaire en date du 10/07/2020                                                              - Implantation des Travaux en date du 17/07/2020                                                            - OSCOM en date du 28/07/2020                                              - Réception Technique en date du 18/08/2020                                                           - Travaux terminés, Réception Provisoire en date du 28/08/2020                                      - Réception Définitive le 18/10/2021       "/>
    <x v="55"/>
    <s v="Km"/>
  </r>
  <r>
    <s v="206"/>
    <s v="CP 18"/>
    <m/>
    <s v="DRTP Androy"/>
    <s v="Travaux d'Entretien Courant de la Route Nationale RNS.10 entre les _x000a_PK 264+000 (Tranoroa) et PK 434+000 (Ambovombe)_x000a_"/>
    <s v="Travaux d'Entretien"/>
    <x v="2"/>
    <s v="ETAT MALAGASY"/>
    <n v="200612400"/>
    <s v="JHULVER Philah Herinony Directeur Régional des Travaux Publics Androy                      Tél : 034 52 077 81 / 034 18 480 26                                     E-mail : jhulverphilah@gmail.com"/>
    <x v="0"/>
    <x v="55"/>
    <s v="- Km des routes entretenues  "/>
    <s v="9.1"/>
    <s v="Km des routes entretenues              "/>
    <s v="Tsihombe : Latitude : 25° 19' 06.9746'' S / Longitude : 45° 29' 02.1840'' E"/>
    <s v="Ambovombe : Latitude : 25° 10' 40.6346'' S / Longitude : 46° 04' 35.8644'' E"/>
    <s v="RNS10 : PK 374+000 (Tsihombe) "/>
    <s v="RNS10 : PK 434+000 (Ambovombe) "/>
    <x v="21"/>
    <x v="49"/>
    <s v="Tsihombe"/>
    <s v="Population servie par la RNS.10, entre Tranoroa et Ambovombe"/>
    <n v="10"/>
    <m/>
    <m/>
    <m/>
    <m/>
    <s v="CONVENTION N° 04-DRATP/AD/CP.18/FR/2019"/>
    <x v="92"/>
    <n v="199552200"/>
    <d v="2019-08-28T00:00:00"/>
    <m/>
    <n v="199552200"/>
    <d v="2020-09-14T00:00:00"/>
    <n v="90"/>
    <s v="Entreprise YANN"/>
    <n v="-4.2222222222222223"/>
    <x v="1"/>
    <n v="1"/>
    <n v="1"/>
    <n v="1"/>
    <n v="0"/>
    <n v="1"/>
    <s v="- Marché visé par le FR en date du 09/04/2020                                                            - Marché notifié au Titulaire en date du 10/07/2020                                                             - Implantation des Travaux en date du 31/08/2020                                                         - Travaux terminés, Réception Provisoire en date du 23/11/2020                                          - OS reprise des Travaux sous garantie envoyé le 09/08/2021               "/>
    <x v="56"/>
    <s v="Km"/>
  </r>
  <r>
    <s v="218"/>
    <s v="CP 18"/>
    <s v="CP 18"/>
    <s v="DRTP ITASY"/>
    <s v="Travaux d'entretien courant des Routes Nationales dans la Région Itasy"/>
    <s v="Travaux d'Entretien"/>
    <x v="2"/>
    <s v="ETAT MALAGASY"/>
    <n v="58138850"/>
    <s v="Ingénieur en Chef : RAKOTOMALALA Jean Armand_x000a_Ingénieur de Contrôle : RANAIVOARIMANANA Mbinintsoa Serge_x000a_Adjoint(s) de Surveillance : RAJHONSON Soloniaina"/>
    <x v="0"/>
    <x v="56"/>
    <s v="Km de route réhabilitée"/>
    <s v="9.1"/>
    <s v="Km de route entretenue"/>
    <s v="RNS 1 : _x000a_Début : S 18°93'91&quot; / E 47°40'90&quot;_x000a__x000a_RNT 56 : _x000a_Début : S 19°02'38&quot; / E 47°17'53&quot;"/>
    <s v="RNS 1 : _x000a_Fin : S 19°00'40&quot; / E 47°12'44&quot;_x000a__x000a_RNT 56 : _x000a_Fin : S 19°02'59&quot; / E 47°16'55&quot;"/>
    <s v="16+000"/>
    <s v="53+000"/>
    <x v="0"/>
    <x v="0"/>
    <s v="Ambatomirahavavy,_x000a_Imeritsiatosika,_x000a_Arivonimamo,"/>
    <s v="Usagers de la route"/>
    <n v="45"/>
    <m/>
    <m/>
    <m/>
    <m/>
    <s v="CONVENTION N° 01- SRTP/Itasy/CP 18/FER/2019"/>
    <x v="93"/>
    <n v="58138850"/>
    <m/>
    <m/>
    <m/>
    <d v="2020-08-28T00:00:00"/>
    <n v="60"/>
    <s v="LALANIRINA"/>
    <n v="1"/>
    <x v="1"/>
    <n v="1"/>
    <n v="1"/>
    <n v="1"/>
    <n v="0"/>
    <n v="1"/>
    <s v="En période de garantie_x000a_date de réception provisoire : 23/11/2020"/>
    <x v="57"/>
    <s v="Km"/>
  </r>
  <r>
    <s v="218"/>
    <s v="CP 18"/>
    <s v="CP 18"/>
    <s v="DRTP ITASY"/>
    <s v="Travaux d'entretien courant des Routes Nationales dans la Région Itasy"/>
    <s v="Travaux d'Entretien"/>
    <x v="2"/>
    <s v="ETAT MALAGASY"/>
    <n v="49811744"/>
    <s v="Ingénieur en Chef : RAKOTOMALALA Jean Armand_x000a_Ingénieur de Contrôle : RANAIVOARIMANANA Mbinintsoa Serge_x000a_Adjoint(s) de Surveillance : RAJHONSON Soloniaina"/>
    <x v="0"/>
    <x v="57"/>
    <s v="Km de route réhabilitée"/>
    <s v="9.1"/>
    <s v="Km de route entretenue"/>
    <s v="Début : S 19°00'40&quot; / E 47°12'44&quot;"/>
    <s v="Fin : S 18°94'41&quot; / E  46°91'50&quot;"/>
    <s v="53+000"/>
    <s v="87+000"/>
    <x v="0"/>
    <x v="50"/>
    <s v="Soamahamanina,_x000a_Miarinarivo"/>
    <s v="Usagers de la route"/>
    <n v="45"/>
    <m/>
    <m/>
    <m/>
    <m/>
    <s v="CONVENTION N° 02- SRTP/Itasy/CP 18/FER/2019"/>
    <x v="94"/>
    <n v="49811744"/>
    <m/>
    <m/>
    <m/>
    <d v="2020-08-28T00:00:00"/>
    <n v="60"/>
    <s v="ECF"/>
    <n v="1"/>
    <x v="1"/>
    <n v="1"/>
    <n v="1"/>
    <n v="1"/>
    <n v="0"/>
    <n v="1"/>
    <s v="En période de garantie_x000a_date de réception provisoire : 23/11/2021"/>
    <x v="58"/>
    <s v="Km"/>
  </r>
  <r>
    <s v="218"/>
    <s v="CP 18"/>
    <s v="CP 18"/>
    <s v="DRTP ITASY"/>
    <s v="Travaux d'entretien courant des Routes Nationales dans la Région Itasy"/>
    <s v="Travaux d'Entretien"/>
    <x v="2"/>
    <s v="ETAT MALAGASY"/>
    <n v="51404594"/>
    <s v="Ingénieur en Chef : RAKOTOMALALA Jean Armand_x000a_Ingénieur de Contrôle : RANAIVOARIMANANA Mbinintsoa Serge_x000a_Adjoint(s) de Surveillance : RAJHONSON Soloniaina"/>
    <x v="0"/>
    <x v="58"/>
    <s v="Km de route réhabilitée"/>
    <s v="9.1"/>
    <s v="Km de route entretenue"/>
    <s v="Début : S 18°94'41&quot; / E  46°91'50&quot;"/>
    <s v="Fin : S 18°96'18&quot; / E  46°68'68&quot;"/>
    <s v="87+000"/>
    <s v="115+334"/>
    <x v="0"/>
    <x v="51"/>
    <s v="Miarinarivo,_x000a_Analavory"/>
    <s v="Usagers de la route"/>
    <n v="45"/>
    <m/>
    <m/>
    <m/>
    <m/>
    <s v="CONVENTION N° 03- SRTP/Itasy/CP 18/FER/2019"/>
    <x v="95"/>
    <n v="51404594"/>
    <m/>
    <m/>
    <m/>
    <d v="2020-08-28T00:00:00"/>
    <n v="60"/>
    <s v="MAHASARIKA"/>
    <n v="1"/>
    <x v="1"/>
    <n v="1"/>
    <n v="1"/>
    <n v="1"/>
    <n v="0"/>
    <n v="1"/>
    <s v="En période de garantie_x000a_date de réception provisoire : 23/11/2022"/>
    <x v="59"/>
    <s v="Km"/>
  </r>
  <r>
    <s v="218"/>
    <s v="CP 18"/>
    <s v="CP 18"/>
    <s v="DRTP ITASY"/>
    <s v="Travaux d'entretien courant des Routes Nationales dans la Région Itasy"/>
    <s v="Travaux d'Entretien"/>
    <x v="2"/>
    <s v="ETAT MALAGASY"/>
    <n v="53385500"/>
    <s v="Ingénieur en Chef : RAKOTOMALALA Jean Armand_x000a_Ingénieur de Contrôle : RANAIVOARIMANANA Mbinintsoa Serge_x000a_Adjoint(s) de Surveillance : RAKOTOMALALA Tojohery Hasiniaina"/>
    <x v="0"/>
    <x v="59"/>
    <s v="Km de route réhabilitée"/>
    <s v="9.1"/>
    <s v="Km de route entretenue"/>
    <s v="Début : S 18°93'91&quot; / E 47°40'90&quot;"/>
    <s v="Fin : S 18°96'18&quot; / E  46°68'68&quot;"/>
    <s v="16+000"/>
    <s v="115+334"/>
    <x v="0"/>
    <x v="50"/>
    <s v="Ambatomirahavavy,_x000a_Imeritsiatosika,_x000a_Arivonimamo,_x000a_Soamahamanina,_x000a_Miarinarivo,_x000a_Analavory"/>
    <s v="Usagers de la route"/>
    <n v="15"/>
    <m/>
    <m/>
    <m/>
    <m/>
    <s v="CONVENTION N° 04- SRTP/Itasy/CP 18/FER/2019"/>
    <x v="96"/>
    <n v="53385500"/>
    <m/>
    <m/>
    <m/>
    <d v="2020-07-20T00:00:00"/>
    <n v="60"/>
    <s v="TYPE"/>
    <n v="1"/>
    <x v="1"/>
    <n v="1"/>
    <n v="1"/>
    <n v="1"/>
    <n v="0"/>
    <n v="1"/>
    <s v="En période de garantie_x000a_date de réception provisoire : 28/09/2020"/>
    <x v="60"/>
    <s v="Km"/>
  </r>
  <r>
    <s v="218"/>
    <s v="CP 18"/>
    <s v="CP 18"/>
    <s v="DRTP ITASY"/>
    <s v="Travaux d'entretien courant des Routes Nationales dans la Région Itasy"/>
    <s v="Travaux d'Entretien"/>
    <x v="2"/>
    <s v="ETAT MALAGASY"/>
    <n v="52845820"/>
    <s v="Ingénieur en Chef : RAKOTOMALALA Jean Armand_x000a_Ingénieur de Contrôle : RANAIVOARIMANANA Mbinintsoa Serge_x000a_Adjoint(s) de Surveillance : RAKOTOMALALA Tojohery Hasiniaina"/>
    <x v="0"/>
    <x v="47"/>
    <s v="Km de route réhabilitée"/>
    <s v="9.1"/>
    <s v="Km de route entretenue"/>
    <s v="Début : S 18°96'18&quot; / E 46°68'68&quot;"/>
    <s v="Fin : S 18° 99'27&quot; / E 46°49'92&quot;"/>
    <n v="0"/>
    <s v="24+000"/>
    <x v="0"/>
    <x v="51"/>
    <s v="Analavory"/>
    <s v="Usagers de la route"/>
    <n v="45"/>
    <m/>
    <m/>
    <m/>
    <m/>
    <s v="CONVENTION N° 05- SRTP/Itasy/CP 18/FER/2019"/>
    <x v="97"/>
    <n v="52845820"/>
    <m/>
    <m/>
    <m/>
    <d v="2020-08-28T00:00:00"/>
    <n v="60"/>
    <s v="TSIORY"/>
    <n v="1"/>
    <x v="1"/>
    <n v="1"/>
    <n v="1"/>
    <n v="1"/>
    <n v="0"/>
    <n v="1"/>
    <s v="En période de garantie_x000a_date de réception provisoire : 23/11/2024"/>
    <x v="61"/>
    <s v="Km"/>
  </r>
  <r>
    <s v="218"/>
    <s v="CP 18"/>
    <s v="CP 18"/>
    <s v="DRTP ITASY"/>
    <s v="Travaux d'entretien courant des Routes Nationales dans la Région Itasy"/>
    <s v="Travaux d'Entretien"/>
    <x v="2"/>
    <s v="ETAT MALAGASY"/>
    <n v="182347920"/>
    <s v="Ingénieur en Chef : RAKOTOMALALA Jean Armand_x000a_Ingénieur de Contrôle : RANAIVOARIMANANA Mbinintsoa Serge_x000a_Adjoint(s) de Surveillance : RAKOTOMALALA Tojohery Hasiniaina"/>
    <x v="0"/>
    <x v="41"/>
    <s v="Km de route réhabilitée"/>
    <s v="9.1"/>
    <s v="Km de route entretenue"/>
    <s v="Début : S 18°96'18&quot; / E 46°68'68&quot;"/>
    <s v="Fin : S 18°82'98&quot; / E 46°56'61&quot;"/>
    <s v="115+334"/>
    <s v="150+000"/>
    <x v="0"/>
    <x v="51"/>
    <s v="Analavory"/>
    <s v="Usagers de la route"/>
    <n v="60"/>
    <m/>
    <m/>
    <m/>
    <m/>
    <s v="CONVENTION N° 06- SRTP/Itasy/CP 18/FER/2019"/>
    <x v="98"/>
    <n v="182347920"/>
    <m/>
    <m/>
    <m/>
    <d v="2020-08-14T00:00:00"/>
    <n v="60"/>
    <s v="NY MIKOLO"/>
    <n v="1"/>
    <x v="1"/>
    <n v="1"/>
    <n v="1"/>
    <n v="1"/>
    <n v="0"/>
    <n v="1"/>
    <s v="En période de garantie_x000a_date de réception provisoire : 09/11/2020"/>
    <x v="62"/>
    <s v="Km"/>
  </r>
  <r>
    <s v="218"/>
    <s v="CP 18"/>
    <s v="CP 18"/>
    <s v="DRTP ITASY"/>
    <s v="Travaux d'entretien courant des Routes Nationales dans la Région Itasy"/>
    <s v="Travaux d'Entretien"/>
    <x v="2"/>
    <s v="ETAT MALAGASY"/>
    <s v="Min. : 24 368 812,00_x000a_Max. : 50 748 024,00"/>
    <s v="Ingénieur en Chef : RAKOTOMALALA Jean Armand_x000a_Ingénieur de Contrôle : RANAIVOARIMANANA Mbinintsoa Serge_x000a_Adjoint(s) de Surveillance : RAJHONSON Soloniaina"/>
    <x v="0"/>
    <x v="59"/>
    <s v="Km de route réhabilitée"/>
    <s v="9.1"/>
    <s v="Km de route entretenue"/>
    <s v="Début : S 18°93'91&quot; / E 47°40'90&quot;"/>
    <s v="Fin : S 18°96'18&quot; / E  46°68'68&quot;"/>
    <s v="16+000"/>
    <s v="115+334"/>
    <x v="0"/>
    <x v="50"/>
    <s v="Ambatomirahavavy,_x000a_Imeritsiatosika,_x000a_Arivonimamo,_x000a_Soamahamanina,_x000a_Miarinarivo,_x000a_Analavory"/>
    <s v="Usagers de la route"/>
    <n v="20"/>
    <m/>
    <m/>
    <m/>
    <m/>
    <s v="CONVENTION N° 07- SRTP/Itasy/CP 18/FER/2019"/>
    <x v="99"/>
    <s v="Min. : 24 368 812,00_x000a_Max. : 50 748 024,00"/>
    <m/>
    <m/>
    <m/>
    <d v="2020-08-28T00:00:00"/>
    <n v="90"/>
    <s v="LALANIRINA"/>
    <n v="1"/>
    <x v="1"/>
    <n v="1"/>
    <n v="1"/>
    <n v="1"/>
    <n v="0"/>
    <n v="1"/>
    <s v="En période de garantie_x000a_date de réception provisoire : 21/12/2020"/>
    <x v="60"/>
    <s v="Km"/>
  </r>
  <r>
    <s v="206"/>
    <m/>
    <m/>
    <s v="DIRECTION DES INFRASTRUCTURES (DINFRA)"/>
    <s v="TRAVAUX D'ENTRETIEN COURANT DE LA ROUTE RELIANT LA COMMUNE RURALE MANANDRIANA ET LA COMMUNE RURALE VILIHAZO ,L=14 km"/>
    <s v="Travaux d'Entretien"/>
    <x v="2"/>
    <s v="ETAT MALAGASY"/>
    <m/>
    <s v="Ingénieur en Chef: SAMBISOLO Emile Joseph_x000a_Ingénieur de contrôle: ANDRIAMALALAVONJY Solomanoro_x000a_Ingenieur de surveillance:  RAVONINJATOVO Marc Rolando_x000a_Assistant de surveillance: RAKOTONAIVO Benjamina"/>
    <x v="0"/>
    <x v="60"/>
    <m/>
    <n v="9.1"/>
    <s v="Km de route entretenue"/>
    <s v="Latitude: 18°81'05,2&quot;S_x000a_longitude: 47°58'77.6&quot;"/>
    <s v="Latitude:18°81'02.1&quot;S_x000a_longitude:47°66'55,3 E"/>
    <m/>
    <m/>
    <x v="1"/>
    <x v="52"/>
    <s v="MANANDRINA_x000a_VILIHAZO"/>
    <m/>
    <m/>
    <m/>
    <m/>
    <m/>
    <m/>
    <s v="CONVENTION N°39 TR/MATP/PRMP/TP-FR.20"/>
    <x v="100"/>
    <n v="167986926.38999999"/>
    <m/>
    <m/>
    <m/>
    <d v="2020-10-30T00:00:00"/>
    <n v="60"/>
    <s v="ENTREPRISE FIO"/>
    <n v="-6.0666666666666664"/>
    <x v="1"/>
    <m/>
    <n v="1"/>
    <n v="1"/>
    <n v="0"/>
    <n v="1"/>
    <s v="Periode de garantie ; RP : 07/01/2021_x000a_Dossiers de paiement transmis au Fonds Routier à hauteur de 100%_x000a_En attente de paiement_x000a_En cours d'audit par le Fonds Routier"/>
    <x v="63"/>
    <s v="Km"/>
  </r>
  <r>
    <s v="206"/>
    <m/>
    <m/>
    <s v="DIRECTION DES INFRASTRUCTURES (DINFRA)"/>
    <s v="Travaux d'Entretien courant de la route reliant la commune rurale d'Ankadikely Ilafy et la commune rurale Fieferana (L=6,2 km)"/>
    <s v="Travaux d'Entretien"/>
    <x v="2"/>
    <s v="ETAT MALAGASY"/>
    <m/>
    <s v="Ingénieur en Chef: SAMBISOLO Emile Joseph_x000a_Ingénieur en Chef Adjoint: RAKOTOVAO Marcellin_x000a_Ingénieur de contrôle: RAVONINJATOVO Marc Rolando_x000a_Ingenieur de surveillance: ANDRIANTSILAIZINA Erickson_x000a_Ingénieur de surveillance: RAZAFINDRIANILANA Hoby_x000a_Assistant de surveillance: RAKOTOMALALA Hary Manavotra_x000a_Assistant de surveillance: RAKOTONDRAMANANA Hery Ny Antra"/>
    <x v="0"/>
    <x v="61"/>
    <m/>
    <n v="9.1"/>
    <s v="Km de route entretenue"/>
    <s v="Latitude: 18,85427° S_x000a_longitude: 47,55381° E"/>
    <s v="Latitude:18,84417°S_x000a_longitude:47,60433°E"/>
    <s v="PK 0+000"/>
    <s v="PK 6+200"/>
    <x v="1"/>
    <x v="52"/>
    <s v="ANKADIKELY ILAFY_x000a_FIEFERANA"/>
    <m/>
    <m/>
    <m/>
    <m/>
    <m/>
    <m/>
    <s v="CONVENTION N°051TR/MATP/PRMP/TP-FR.20"/>
    <x v="101"/>
    <n v="688886945.60000002"/>
    <m/>
    <m/>
    <m/>
    <d v="2020-11-06T00:00:00"/>
    <n v="60"/>
    <s v="ENTREPRISE MTS"/>
    <n v="-5.95"/>
    <x v="1"/>
    <m/>
    <n v="1"/>
    <n v="1"/>
    <n v="0"/>
    <n v="1"/>
    <s v="Periode de garantie ; RP : 05/01/2021_x000a_Dossiers de paiement transmis au Fonds Routier à hauteur de 100%_x000a_En attente de paiement_x000a_En cours d'audit par le Fonds Routier"/>
    <x v="64"/>
    <s v="Km"/>
  </r>
  <r>
    <s v="206"/>
    <m/>
    <m/>
    <s v="DIRECTION DES INFRASTRUCTURES (DINFRA)"/>
    <s v="Travaux d'Entretien de Routes à Anjozorobe"/>
    <s v="Travaux d'Entretien"/>
    <x v="2"/>
    <s v="ETAT MALAGASY"/>
    <m/>
    <s v="Ingénieur en chef: SAMBISOLO Emile Joseph:_x000a_Ingénieur Chargé de contrôle: RAVONINJATOVO Marc Rolando_x000a_Ingénieur Chargé de surveillance: RAZAFINJATOVO Fetra Lalaina,  ANDRIANTSILAIZINA Erickson:_x000a_Assistant de surveillance: RAKOTONAIVO Andrianarijao Benjamina"/>
    <x v="0"/>
    <x v="2"/>
    <m/>
    <n v="9.1"/>
    <s v="Km de route entretenue"/>
    <s v="S 18,41223 ;E 47,88167"/>
    <s v="S 18,40325; E 47,87869"/>
    <m/>
    <m/>
    <x v="1"/>
    <x v="53"/>
    <s v="Commune Urbaine d'Anjozorobe"/>
    <m/>
    <m/>
    <m/>
    <m/>
    <m/>
    <m/>
    <s v="CONVENTION N° 122-TR/MATP/PRMP/TP-FR.20"/>
    <x v="102"/>
    <n v="485110304.39999998"/>
    <m/>
    <m/>
    <m/>
    <d v="2021-02-23T00:00:00"/>
    <n v="45"/>
    <s v="SAVA"/>
    <n v="-5.8444444444444441"/>
    <x v="1"/>
    <m/>
    <n v="1"/>
    <n v="1"/>
    <n v="0"/>
    <n v="1"/>
    <s v="Periode de garantie ; RP : 04/06/2021_x000a_1/audit par le Fonds Routier le 01 juin 2021"/>
    <x v="0"/>
    <s v="Km"/>
  </r>
  <r>
    <s v="206"/>
    <m/>
    <m/>
    <s v="DIRECTION DES INFRASTRUCTURES (DINFRA)"/>
    <s v="TRAVAUX D'ENTRETIEN DE LA ROUTE DE L'HOPITAL ITAOSY"/>
    <s v="Travaux d'Entretien"/>
    <x v="2"/>
    <s v="ETAT MALAGASY"/>
    <m/>
    <s v="Ingénieur en Chef: RAKOTOARISOA Jean Hugues_x000a_Ingénieur de contrôle: RAVONINJATOVO Marc Rolando_x000a_Ingenieur de surveillance: ANDRIANTSILAIZINA Erickson_x000a_Ingénieur de surveillance: RAZAFINJATOVO Jean Fetra Lalaina_x000a_Assistant de surveillance:RAKOTONDRAZAKA Fanomezantsoa Manoela_x000a_Assistant de surveillance: RAKOTOMANANA José"/>
    <x v="0"/>
    <x v="62"/>
    <m/>
    <n v="9.1"/>
    <s v="Km de route entretenue"/>
    <s v="latitude S18°92'76.0&quot;  longitude E47°47'29.6&quot;"/>
    <s v="latitude S18°92'45.4&quot;  longitude E 47°46'15.6&quot;"/>
    <m/>
    <m/>
    <x v="1"/>
    <x v="54"/>
    <s v="Itaosy"/>
    <m/>
    <m/>
    <m/>
    <m/>
    <m/>
    <m/>
    <s v="CONVENTION N°128 TR-MATP/PRMP/TP-FR.20"/>
    <x v="103"/>
    <n v="298490171.89999998"/>
    <m/>
    <m/>
    <m/>
    <d v="2020-12-03T00:00:00"/>
    <n v="60"/>
    <s v="TOMODACHI ENTREPRISE"/>
    <n v="-5.5"/>
    <x v="1"/>
    <m/>
    <n v="1"/>
    <n v="1"/>
    <n v="0"/>
    <n v="1"/>
    <s v="Periode de garantie ; RP : 21/05/2021"/>
    <x v="65"/>
    <s v="Km"/>
  </r>
  <r>
    <s v="206"/>
    <m/>
    <m/>
    <s v="DIRECTION DES INFRASTRUCTURES (DINFRA)"/>
    <s v="LOT 3: TRAVAUX D'ENTRETIEN DE LA ROUTE RIP8 RELIANT AMPITATAFIKA (PK 7+800 DE LA RNS1) VERS  ALATSINAINY AMBAZAHA DANS LA COMMUNE RURALE D'AMPITATAFIKA, REGION ANALAMANGA, L=5,5 KM"/>
    <s v="Travaux d'Entretien"/>
    <x v="2"/>
    <s v="ETAT MALAGASY"/>
    <m/>
    <s v="Ingénieur en Chef: SAMBISOLO Emile Joseph_x000a_Ingénieur de contrôle: RAVONINJATOVO Marc Rolando_x000a_Ingenieur de surveillance: ANDRIANTSILAIZINA Erickson_x000a_Ingénieur de surveillance:ZAFITSIALONINA Andry Tahiry_x000a_Assistant de surveillance: RASOANAIVO Lalaina Hyancinthe_x000a_Assistant de surveillance: RAKOTONDRAMANANA Hery Ny Antra"/>
    <x v="0"/>
    <x v="63"/>
    <m/>
    <n v="9.1"/>
    <s v="Km de route entretenue"/>
    <s v="latitude S18°93'72.6&quot;  longitude E47°47'83.1&quot;"/>
    <s v="latitude S18°96'54.7&quot;  longitude E 47°46'01.1&quot;"/>
    <s v="7+800"/>
    <m/>
    <x v="1"/>
    <x v="54"/>
    <s v="Ampitatafika"/>
    <m/>
    <m/>
    <m/>
    <m/>
    <m/>
    <m/>
    <s v="CONVENTION N°063 TR/MATP/PRMP/TP-FR.20"/>
    <x v="104"/>
    <n v="573027500"/>
    <m/>
    <m/>
    <m/>
    <d v="2020-11-27T00:00:00"/>
    <n v="90"/>
    <s v="ATELIER SPECIAL DE CONSTRUCTION &quot;A.S.C&quot;"/>
    <n v="-3.4"/>
    <x v="1"/>
    <m/>
    <n v="1"/>
    <n v="1"/>
    <n v="0"/>
    <n v="1"/>
    <s v="Periode de garantie ; RP : 20/04/2021_x000a_audit par le fonds Routier le 03 juin 2021"/>
    <x v="66"/>
    <s v="Km"/>
  </r>
  <r>
    <s v="206"/>
    <m/>
    <m/>
    <s v="DIRECTION DES INFRASTRUCTURES (DINFRA)"/>
    <s v="LOT 2: TRAVAUX D'ENTRETIEN DE LA ROUTE RIP8 RELIANT ALATSINAINY AMBAZAHA VERS ANDROHIBE ANTSAHADINTA DANS LA COMMUNE RURALE D'ALATSINAINY AMBAZAHA, REGION ANALAMANGA, L=1,9 KM"/>
    <s v="Travaux d'Entretien"/>
    <x v="2"/>
    <s v="ETAT MALAGASY"/>
    <m/>
    <s v="Ingénieur en Chef: SAMBISOLO Emile Joseph_x000a_Ingénieur de contrôle: RAVONINJATOVO Marc Rolando_x000a_Ingenieur de surveillance: ANDRIANTSILAIZINA Erickson_x000a_Ingénieur de surveillance:ZAFITSIALONINA Andry Tahiry_x000a_Assistant de surveillance: RASOANAIVO Lalaina Hyancinthe_x000a_Assistant de surveillance: RAKOTONDRAMANANA Hery Ny Antra"/>
    <x v="0"/>
    <x v="64"/>
    <m/>
    <n v="9.1"/>
    <s v="Km de route entretenue"/>
    <s v="Latitude S18°97'28.8&quot;  longitude E47°45'81.3&quot;"/>
    <s v="latitude S18°98'44.4&quot;  longitude E 47°46'25.0&quot;"/>
    <m/>
    <m/>
    <x v="1"/>
    <x v="54"/>
    <s v="ALATSINAINY AMBAZAHA"/>
    <m/>
    <m/>
    <m/>
    <m/>
    <m/>
    <m/>
    <s v="CONVENTION N°062 TR/MATP/PRMP/TP-FR.20"/>
    <x v="105"/>
    <n v="405707350"/>
    <m/>
    <m/>
    <m/>
    <d v="2020-11-27T00:00:00"/>
    <n v="90"/>
    <s v="ATELIER SPECIAL DE CONSTRUCTION &quot;A.S.C&quot;"/>
    <n v="-3.4"/>
    <x v="1"/>
    <m/>
    <n v="1"/>
    <n v="1"/>
    <n v="0"/>
    <n v="1"/>
    <s v="Periode de garantie ; RP : 11/08/2021_x000a_audit par le fonds Routier le 03 juin 2021"/>
    <x v="67"/>
    <s v="Km"/>
  </r>
  <r>
    <s v="206"/>
    <m/>
    <m/>
    <s v="DIRECTION DES INFRASTRUCTURES (DINFRA)"/>
    <s v="LOT 1: TRAVAUX D'ENTRETIEN DE LA ROUTE RIP8 RELIANT ANDROHIBE ANTSAHADINTA VERS AMPILANONANA ANTSAHADINTA DANS LA COMMUNE RURALE D'ANDROHIBE ATSAHADINTA, REGION ANALAMANGA, L=3,4 KM"/>
    <s v="Travaux d'Entretien"/>
    <x v="2"/>
    <s v="ETAT MALAGASY"/>
    <m/>
    <s v="Ingénieur en Chef: SAMBISOLO Emile Joseph_x000a_Ingénieur de contrôle: RAVONINJATOVO Marc Rolando_x000a_Ingenieur de surveillance: ANDRIANTSILAIZINA Erickson_x000a_Ingénieur de surveillance:ZAFITSIALONINA Andry Tahiry_x000a_Assistant de surveillance: RASOANAIVO Lalaina Hyancinthe_x000a_Assistant de surveillance: RAKOTONDRAMANANA Hery Ny Antra"/>
    <x v="0"/>
    <x v="65"/>
    <m/>
    <n v="9.1"/>
    <s v="Km de route entretenue"/>
    <s v="Latitude S18°98'44.4&quot;  longitude E47°46'25.0&quot;"/>
    <s v="Latitude S19°01'00.2&quot;  longitude E 47°46'47.0&quot;"/>
    <s v="PK 7+400"/>
    <s v="pk 10+800"/>
    <x v="1"/>
    <x v="54"/>
    <s v="ANDROHIBE ATSAHADINTA"/>
    <m/>
    <m/>
    <m/>
    <m/>
    <m/>
    <m/>
    <s v="CONVENTION N°061 TR-MATP/PRMP/TP-FR.20"/>
    <x v="106"/>
    <n v="471728620"/>
    <m/>
    <m/>
    <m/>
    <d v="2020-11-25T00:00:00"/>
    <n v="90"/>
    <s v="ENTREPRISE MAHAVANONTSOA"/>
    <n v="-3.4222222222222221"/>
    <x v="1"/>
    <m/>
    <n v="1"/>
    <n v="1"/>
    <n v="0"/>
    <n v="1"/>
    <s v="Periode de garantie ; RP : 20/04/2021_x000a_audit par le fonds Routier le 03 juin 2021"/>
    <x v="68"/>
    <s v="Km"/>
  </r>
  <r>
    <s v="206"/>
    <m/>
    <m/>
    <s v="DIRECTION DES INFRASTRUCTURES (DINFRA)"/>
    <s v="TRAVAUX DE PAVAGE DE LA ROUTE RNP2 AMBOHIMANGAKELY- BETSIZARAINA- AMBOHIMALALA"/>
    <s v="Travaux d'Entretien"/>
    <x v="2"/>
    <s v="ETAT MALAGASY"/>
    <m/>
    <s v="Ingénieur en Chef: RAKOTOARISOA Jean Hugues_x000a_Ingénieur de contrôle: RAVONINJATOVO Marc Rolando_x000a_Ingenieur de surveillance: ANDRIANTSILAIZINA Erickson_x000a_Ingénieur de surveillance: RAHARISON Solonirina Elie_x000a_Assistant de surveillance: ZAFIMAHATRATRA Ignace Patrick"/>
    <x v="0"/>
    <x v="2"/>
    <m/>
    <n v="9.1"/>
    <s v="Km de route entretenue"/>
    <s v="latitude S18°54'0.666&quot;  longitude E47°35'48.606&quot;"/>
    <s v="latitude S18°54'37.446&quot;  longitude E 47°34'23.94&quot;"/>
    <m/>
    <m/>
    <x v="1"/>
    <x v="55"/>
    <s v="AMBOHIMANGAKELY- BETSIZARAINA- AMBOHIMALALA"/>
    <m/>
    <m/>
    <m/>
    <m/>
    <m/>
    <m/>
    <s v="CONVENTION N°083 TR/MATP/PRMP/TP-FR.20"/>
    <x v="107"/>
    <n v="758318537.64199996"/>
    <m/>
    <m/>
    <m/>
    <d v="2020-12-14T00:00:00"/>
    <n v="60"/>
    <s v="RANDRIMIFIDIMANANA LAZA_x000a_SOCIETE PACOM CONSTRUCTION"/>
    <n v="-5.3166666666666664"/>
    <x v="1"/>
    <m/>
    <n v="1"/>
    <n v="1"/>
    <n v="0"/>
    <n v="1"/>
    <s v="Periode de garantie ; RP : 30/03/2021"/>
    <x v="0"/>
    <s v="Km"/>
  </r>
  <r>
    <s v="206"/>
    <m/>
    <m/>
    <s v="DIRECTION DES INFRASTRUCTURES (DINFRA)"/>
    <s v="TRAVAUX D'ENTRETIEN DE ROUTE RELIANT LA RNS3- AMBOHITROLOMAHITSY"/>
    <s v="Travaux d'Entretien"/>
    <x v="2"/>
    <s v="ETAT MALAGASY"/>
    <m/>
    <s v="Ingénieur en Chef: RAKOTOARISOA Jean Hugues_x000a_Ingénieur de contrôle: RAVONINJATOVO Marc Rolando_x000a_Ingenieur de surveillance: ANDRIANTSILAIZINA Erickson_x000a_Ingénieur de surveillance: RAZAFINJATOVO Jean Fetra Lalaina_x000a_Assistant de surveillance: ANDRIARISOA Antsa Ny Aina_x000a_Assistant de surveillance: RAKOTOMANANA José"/>
    <x v="0"/>
    <x v="66"/>
    <m/>
    <n v="9.1"/>
    <s v="Km de route entretenue"/>
    <s v="latitude S18°74'88.6&quot;  longitude E47°64'86.8&quot;"/>
    <s v="latitude S18°78'61.9&quot;  longitude E 47°67'49.0&quot;"/>
    <s v="PK 0+000"/>
    <s v="PK  6+425"/>
    <x v="1"/>
    <x v="55"/>
    <s v="AMBOHITROLOMAHITSY"/>
    <m/>
    <m/>
    <m/>
    <m/>
    <m/>
    <m/>
    <s v="CONVENTION N°059 TR/MATP/PRMP/TP-FR.20"/>
    <x v="108"/>
    <n v="275230924.39999998"/>
    <m/>
    <m/>
    <m/>
    <d v="2020-12-07T00:00:00"/>
    <n v="60"/>
    <s v="ENTREPRISE ECORA"/>
    <n v="-5.4333333333333336"/>
    <x v="1"/>
    <m/>
    <n v="1"/>
    <n v="1"/>
    <n v="0"/>
    <n v="1"/>
    <s v="Periode de garantie ; RP : 15/04/2021_x000a_audit par le fonds Routier le 01 juin 2021"/>
    <x v="69"/>
    <s v="Km"/>
  </r>
  <r>
    <s v="206"/>
    <s v="CP"/>
    <s v="CP"/>
    <s v="DRTP ITASY / DIRECTION GENERALE DES TRAVAUX PUBLICS (DGTP)"/>
    <s v="Travaux d'entretien améliorant de la RNS 1bis entre PK 0+650 au PK 0+850 _x000a_(Ouvrages, Chaussées, PATB)"/>
    <s v="Travaux d'Urgence"/>
    <x v="2"/>
    <s v="ETAT MALAGASY"/>
    <n v="295153180"/>
    <s v="Ingénieur en Chef : RAKOTOMALALA Jean Armand_x000a_Ingénieur de Contrôle : RANAIVOARIMANANA Mbinintsoa Serge_x000a_Adjoint(s) de Surveillance : RAJHONSON Soloniaina"/>
    <x v="0"/>
    <x v="67"/>
    <s v="Km de route réhabilitée"/>
    <s v="9.1"/>
    <s v="Km de route entretenue"/>
    <s v="Début : S 18°96'57&quot; / _x000a_E 46°96'57&quot;"/>
    <s v="Fin : S 18°96'57&quot; / _x000a_E 46°68'04&quot;_x000a_"/>
    <s v="0+650"/>
    <s v="0+850"/>
    <x v="0"/>
    <x v="51"/>
    <s v="Analavory"/>
    <s v="Usagers de la route"/>
    <n v="45"/>
    <m/>
    <m/>
    <m/>
    <m/>
    <s v="001-DGTP/DRATP/Itasy/FR/2020"/>
    <x v="109"/>
    <n v="295153180"/>
    <m/>
    <m/>
    <m/>
    <d v="2020-11-03T00:00:00"/>
    <n v="60"/>
    <s v="NOMENTSOA"/>
    <n v="1"/>
    <x v="1"/>
    <n v="1"/>
    <n v="1"/>
    <n v="1"/>
    <n v="0"/>
    <n v="1"/>
    <s v="FR/TU_x000a_En période de garantie_x000a_date de réception provisoire : 07/12/2020"/>
    <x v="70"/>
    <s v="Km"/>
  </r>
  <r>
    <s v="206"/>
    <s v="CP"/>
    <s v="CP"/>
    <s v="DIRECTION DES INFRASTRUCTURES (DINFRA)"/>
    <s v="Travaux d'urgence de renforcement du pont Sakay au PK 23+920 de la RNS1bis"/>
    <s v="Travaux d'Urgence"/>
    <x v="2"/>
    <s v="ETAT MALAGASY"/>
    <n v="54921300"/>
    <s v="Ingénieur en Chef : RAZAFINDRALAMBO Manantsoa _x000a_Ingénieur de Contrôle : RAJAONALISON Rija Harilala_x000a_Ingénieur de Surveillance : RANAIVOARIMANANA Mbinintsoa Serge_x000a_Assistant de Surveillance: RABARISON Mika Nandrianina"/>
    <x v="0"/>
    <x v="68"/>
    <s v="Km de route réhabilitée"/>
    <s v="9.1"/>
    <s v="Km de route entretenue"/>
    <s v="S 18°99'26&quot; / _x000a_E 46°49'91&quot;_x000a__x000a_"/>
    <m/>
    <s v="23+920"/>
    <s v="24+000"/>
    <x v="0"/>
    <x v="51"/>
    <s v="Analavory"/>
    <s v="Usagers de la route"/>
    <n v="30"/>
    <m/>
    <m/>
    <m/>
    <m/>
    <s v="040/TR/MATP/PRMP/TP/FR/20"/>
    <x v="110"/>
    <n v="54921300"/>
    <m/>
    <m/>
    <m/>
    <d v="2020-11-18T00:00:00"/>
    <n v="60"/>
    <s v="STAN"/>
    <n v="1"/>
    <x v="1"/>
    <n v="1"/>
    <n v="1"/>
    <n v="1"/>
    <n v="0"/>
    <n v="1"/>
    <s v="TU 2018-2019_x000a_En période de garantie_x000a_date de réception provisoire : 05/02/2021"/>
    <x v="71"/>
    <s v="Km"/>
  </r>
  <r>
    <s v="206"/>
    <s v="CP"/>
    <s v="CP"/>
    <s v="DIRECTION DES INFRASTRUCTURES (DINFRA)"/>
    <s v="Travaux de traitement de points noirs entre Alakamisy et Andolofotsy, dans le District de Miarinarivo (18,00 Km)"/>
    <s v="Travaux d'Urgence"/>
    <x v="2"/>
    <s v="ETAT MALAGASY"/>
    <n v="1187574107.4000001"/>
    <s v="Ingénieur en Chef : RAKOTOVAO Andriatiana Marcellin_x000a_Ingénieur de Contrôle : RAKOTOMALALA Jean Armand_x000a_Ingénieur(s) de Surveillance: RABIALAHY Nedarivola Andréas_x000a_RANAIVOARIMANANA Mbinintsoa Serge_x000a_Adjoint de Surveillance : RAJHONSON Soloniaina"/>
    <x v="0"/>
    <x v="69"/>
    <s v="Km de route réhabilitée"/>
    <s v="9.1"/>
    <s v="Km de route entretenue"/>
    <s v="Début : S 18°83'77&quot; / _x000a_E 46°57'14&quot;_x000a_"/>
    <s v="Fin : S 18°75'02&quot; / _x000a_E 46°63'77&quot;_x000a_"/>
    <s v="0+000"/>
    <s v="18+000"/>
    <x v="0"/>
    <x v="51"/>
    <s v="Andolofotsy"/>
    <s v="Usagers de la route"/>
    <n v="80"/>
    <m/>
    <m/>
    <m/>
    <m/>
    <s v="045/TR/MATP/PRMP/TP/FR/20"/>
    <x v="111"/>
    <n v="1187574107.4000001"/>
    <m/>
    <m/>
    <m/>
    <d v="2020-10-27T00:00:00"/>
    <n v="90"/>
    <s v="SAVA"/>
    <n v="1"/>
    <x v="1"/>
    <n v="1"/>
    <n v="1"/>
    <n v="1"/>
    <n v="0"/>
    <n v="1"/>
    <s v="TRAVAUX PRIORITAIRES 2018-2019_x000a_En période de garantie_x000a_date de réception provisoire : 26/05/2021"/>
    <x v="72"/>
    <s v="Km"/>
  </r>
  <r>
    <s v="206"/>
    <s v="CP"/>
    <s v="CP"/>
    <s v="DIRECTION DES INFRASTRUCTURES (DINFRA)"/>
    <s v="Travaux d'entretien de routes à Arivonimamo"/>
    <s v="Travaux d'Urgence"/>
    <x v="2"/>
    <s v="ETAT MALAGASY"/>
    <n v="444857300"/>
    <s v="Ingénieur en Chef : SAMBISOLO Emile Joseph_x000a_Ingénieur de Contrôle: RAKOTONDRAVELO Maminiaina_x000a_Ingénieur de Surveillance : RANAIVOARIMANANA Mbinintsoa Serge_x000a_Adjoint de Surveillance : RAJHONSON Soloniaina"/>
    <x v="0"/>
    <x v="28"/>
    <s v="Km de route réhabilitée"/>
    <s v="9.1"/>
    <s v="Km de route entretenue"/>
    <s v="Début : S 19°00'713&quot; / _x000a_E 47°09'810&quot;_x000a__x000a_"/>
    <s v="Fin : S 19°01'107&quot; / _x000a_E 47°11'340&quot;_x000a__x000a_"/>
    <s v="0+000"/>
    <s v="4+000"/>
    <x v="0"/>
    <x v="0"/>
    <s v="Arivonimamo I"/>
    <s v="Usagers de la route"/>
    <n v="60"/>
    <m/>
    <m/>
    <m/>
    <m/>
    <s v="096-TR/MATP/PRMP/TP/FR/20"/>
    <x v="112"/>
    <n v="444857300"/>
    <m/>
    <m/>
    <m/>
    <d v="2020-12-21T00:00:00"/>
    <n v="30"/>
    <s v="FANOMEZANA"/>
    <n v="1"/>
    <x v="1"/>
    <n v="1"/>
    <n v="1"/>
    <n v="1"/>
    <n v="0"/>
    <n v="1"/>
    <s v="PRIORITES MATP 2020_CTD_x000a_En période de garantie_x000a_date de réception provisoire : 05/03/2021"/>
    <x v="73"/>
    <s v="Km"/>
  </r>
  <r>
    <s v="206"/>
    <s v="CP"/>
    <s v="CP"/>
    <s v="DRTP ANALAMANGA / DIRECTION DES INFRASTRUCTURES (DINFRA)"/>
    <s v="Travaux d'entretien de la route Pont Androrohoro-Digue Masindray-Miadamanjaka"/>
    <s v="Travaux d'Entretien"/>
    <x v="2"/>
    <s v="ETAT MALAGASY"/>
    <n v="379197200"/>
    <s v="Ingénieur en Chef :ANDRIAMALALAVONJY Solomanoro;_x000a_Ingénieur Chargé de contrôle: RAVONINJATOVO Marc Rolando_x000a_Ingénieur Chargé de surveillance: ANDRIANTSILAIZINA Erickson/RAZAFINJATOVO Fetra Lalaina;_x000a_Assistant de surveillance: RAKOTONAIVO Andrianarijao B."/>
    <x v="0"/>
    <x v="2"/>
    <s v="Km de route entretenue"/>
    <s v="9.1"/>
    <s v="Km de route entretenue"/>
    <s v="Latitude 18°57'7,08&quot;S et longitude 47°35'59,81&quot;E"/>
    <s v="Latitude 19°0'34,06&quot;S et Longitude 47°40'2,04 E"/>
    <m/>
    <m/>
    <x v="1"/>
    <x v="52"/>
    <s v="MASINDRAY"/>
    <m/>
    <m/>
    <m/>
    <m/>
    <m/>
    <m/>
    <s v="N°093 TR/MATP/PRMP/TP-FR.20"/>
    <x v="113"/>
    <n v="379197200"/>
    <m/>
    <m/>
    <m/>
    <d v="2020-12-18T00:00:00"/>
    <n v="60"/>
    <s v="NIRISOA"/>
    <n v="-5.25"/>
    <x v="30"/>
    <n v="0.30790000000000001"/>
    <n v="0.97"/>
    <n v="0.97"/>
    <n v="0"/>
    <n v="0.97"/>
    <s v="1/Ordre de service de mise en demeure  N°006-DRATP/SRTP/AGA/TP-FR 21 du 16 mars 2021 prescrivant instruction à l'exécution des travaux;dernier visite  le 11 mai reserve non leve OS non respecté_x000a_2/Ordre de service de mise en demeure N°007-DRATP/SRTP/AGA/TP-FR 21 prescrivant instruction à l'exécution des travaux, Travaux toujours en cours_x000a_3/visite du 16 juillet 2021 : pas de personnel deployé sur chantier"/>
    <x v="0"/>
    <s v="Km"/>
  </r>
  <r>
    <s v="206"/>
    <s v="CP"/>
    <s v="CP"/>
    <s v="DRTP ANALAMANGA / DIRECTION DES INFRASTRUCTURES (DINFRA)"/>
    <s v="TRAVAUX D'URGENCE DE LA ROUTE RELIANT LA COMMUNE RURALE FIEFERANA ET LA RN2 AMBATOLAMPIKELY, L=17,8 km"/>
    <s v="Travaux d'Urgence"/>
    <x v="2"/>
    <s v="ETAT MALAGASY"/>
    <n v="429399002.39999998"/>
    <s v="Ingénieur en Chef: SAMBISOLO Emile Joseph:_x000a_Ingénieur Chargé de contrôle: RAVONINJATOVO Marc Rolando_x000a_Ingénieur Chargé de surveillance:   ANDRIANTSILAIZINA Erickson,_x000a_RAZAFINDRIANILANA Hoby_x000a_Assistant de surveillance: RAKOTOMANANA Jose"/>
    <x v="0"/>
    <x v="70"/>
    <s v="Km de route entretenue"/>
    <s v="9.1"/>
    <s v="Km de route entretenue"/>
    <s v="S 18,84417 ;_x000a_           E 47,60433"/>
    <s v="S 18,86322_x000a_       E 47,66992"/>
    <m/>
    <m/>
    <x v="1"/>
    <x v="52"/>
    <s v="FIEFERENA"/>
    <m/>
    <m/>
    <m/>
    <m/>
    <m/>
    <m/>
    <s v="N° 121-TR/MATP/PRMP/TP-FR.20"/>
    <x v="114"/>
    <n v="429399002.39999998"/>
    <m/>
    <m/>
    <m/>
    <d v="2021-02-18T00:00:00"/>
    <n v="30"/>
    <s v="QUATRA"/>
    <n v="-9.4333333333333336"/>
    <x v="31"/>
    <m/>
    <n v="0.93"/>
    <n v="0.93"/>
    <n v="0"/>
    <n v="0.93"/>
    <s v="1/Ordre de service de mise en demeure  N°006-DRATP/SRTP/AGA/TP-FR 21 du 16 mars 2021 prescrivant instruction à l'exécution des travaux;dernier visite  le 11 mai reserve non leve OS non respecté_x000a_2/Ordre de service de mise en demeure N°007-DRATP/SRTP/AGA/TP-FR 21 prescrivant instruction à l'exécution des travaux, Travaux toujours en cours_x000a_3/visite du 16 juillet 2021 : pas de personnel deployé sur chantier"/>
    <x v="74"/>
    <s v="Km"/>
  </r>
  <r>
    <s v="206"/>
    <s v="CP 18"/>
    <s v="Travaux d'Entretien Courant CP18 (Campagne 2018-2019)"/>
    <s v="DRTP ALAOTRA MANGORO"/>
    <s v="Travaux d'entretien courant des Routes Nationales Campagne 2018/2019"/>
    <s v="Travaux d'Entretien"/>
    <x v="2"/>
    <s v="ETAT MALAGASY"/>
    <n v="299728512"/>
    <s v="DRATP/SRTP ALMAN"/>
    <x v="0"/>
    <x v="2"/>
    <s v="TEAO: 2 760 m3 de Remblai d’emprunt; 230 m2 d'engazonnement de talus; 460 m3 de fourniture et pose de gabions;161 m2 de géotextile ouvrage; 220,80 m3 d'enrochement,   _x000a_TEAC: 28,75 m3 de démolition de chaussée; 11,50 m3 de couche de base ; _x000a_ 57,50 m2 d'Imprégnation; 57,50 m2 de Couche d'accrochage; 6,90 T d'  _x000a_enrobe a froid._x000a_"/>
    <s v="9.1"/>
    <s v="Km de route entretenue"/>
    <s v="17°45'56.98&quot;S / 47°59'23.29&quot;E"/>
    <m/>
    <s v="PK 23+600"/>
    <m/>
    <x v="10"/>
    <x v="56"/>
    <s v="Morarano chrôme"/>
    <m/>
    <m/>
    <m/>
    <m/>
    <m/>
    <m/>
    <s v="Convention N°018-DRATP/SRTP/ALMAN/CP18/FR/2020 _x000a_"/>
    <x v="115"/>
    <n v="299728512"/>
    <m/>
    <m/>
    <m/>
    <d v="2020-12-02T00:00:00"/>
    <n v="45"/>
    <s v="Entreprise ROJO"/>
    <n v="-7.6888888888888891"/>
    <x v="10"/>
    <n v="0"/>
    <n v="0.8"/>
    <n v="0.8"/>
    <n v="0"/>
    <n v="0.8"/>
    <m/>
    <x v="0"/>
    <s v="Km"/>
  </r>
  <r>
    <s v="206"/>
    <s v="CP"/>
    <s v="CP"/>
    <s v="DRTP MELAKY"/>
    <s v="Travaux d'Entretien Améliorant de la RNS1bis au PK 341+100 dans la Région Melaky"/>
    <s v="Travaux d'Entretien"/>
    <x v="2"/>
    <s v="ETAT MALAGASY"/>
    <n v="335872310.39999998"/>
    <s v="Nom et prénom : RAJAONA Lalanirina Jean luc                                                        Mail : drtpmelaky@gmail.com                 Tél : - 034 01 769 34                             Fonction : DIRECTEUR REGIONALE DE L'AMENAGEMENT DU TERRITOIRE ET DES TRAVAUX PUBLICS&quot;"/>
    <x v="6"/>
    <x v="3"/>
    <s v="Travaux de reconstruction  d'un ponceau 6ml, ces ouvrages annexe et remise en état remblais d'accès "/>
    <s v="9.1"/>
    <s v="Km de route entretenue"/>
    <s v="PK 341+100 / 044°52'50.57'' E; 17°55'50.53''S  "/>
    <m/>
    <s v="PK 341+100"/>
    <m/>
    <x v="24"/>
    <x v="57"/>
    <s v="Morafenobe"/>
    <m/>
    <m/>
    <m/>
    <m/>
    <m/>
    <m/>
    <m/>
    <x v="116"/>
    <n v="335872310.39999998"/>
    <m/>
    <m/>
    <m/>
    <d v="2020-11-01T00:00:00"/>
    <n v="90"/>
    <s v="MIHARI"/>
    <n v="-3.6888888888888891"/>
    <x v="32"/>
    <n v="0"/>
    <n v="0.79"/>
    <n v="0.79"/>
    <n v="0"/>
    <n v="0.79"/>
    <m/>
    <x v="75"/>
    <s v="ML d'ouvrage"/>
  </r>
  <r>
    <s v="206"/>
    <s v="369"/>
    <s v="CONSTRUCTION ET REHABILITATION DES ROUTES NATIONALES"/>
    <s v="DIRECTION DES INFRASTRUCTURES (DINFRA)"/>
    <s v="Travaux d'entretien renforcé de la RNP2 entre les PK 250+000 Et PK  352+729"/>
    <s v="Travaux d'Entretien"/>
    <x v="2"/>
    <s v="ETAT MALAGASY"/>
    <n v="1891025000"/>
    <s v="_x000a_Responsable du projet: Taberahanitra Sarinety"/>
    <x v="0"/>
    <x v="71"/>
    <s v="Km de route entretenue ;_x000a_Nombre d'ouvrages réalisés"/>
    <s v="9.1"/>
    <s v="KM de route entretenue"/>
    <s v="18°49'31,1''S / 49°04'56,8''E"/>
    <s v="19°23'14,9''S / 48°54'40.5''E"/>
    <s v="PK 250+000 (entré pont Brick- ville)"/>
    <s v="PK 352+729"/>
    <x v="18"/>
    <x v="58"/>
    <s v="Toamasina"/>
    <s v="Population Toamasina"/>
    <m/>
    <m/>
    <m/>
    <m/>
    <m/>
    <s v="N° 119 TR/MATP/PRMP/TP-FR.21"/>
    <x v="117"/>
    <n v="1891025000"/>
    <m/>
    <m/>
    <n v="1891025000"/>
    <m/>
    <n v="30"/>
    <s v="ECH BTP   (ANDRIAMBOLOLONERA Ajasoa Mireille)"/>
    <n v="-1482.2"/>
    <x v="11"/>
    <n v="0"/>
    <n v="0.75"/>
    <n v="0.75"/>
    <n v="0"/>
    <n v="0.75"/>
    <s v="Création déviation et fouille pour dalot finition des trottoirs  - Travaux en cours"/>
    <x v="76"/>
    <s v="Km"/>
  </r>
  <r>
    <s v="206"/>
    <s v="CP"/>
    <s v="CP"/>
    <s v="DIRECTION DES INFRASTRUCTURES (DINFRA)"/>
    <s v="Travaux d'entretien de routes à Analalava"/>
    <s v="Travaux d'Entretien"/>
    <x v="2"/>
    <s v="ETAT MALAGASY"/>
    <m/>
    <s v="Thierry"/>
    <x v="0"/>
    <x v="2"/>
    <m/>
    <s v="9.1"/>
    <m/>
    <m/>
    <m/>
    <m/>
    <m/>
    <x v="25"/>
    <x v="26"/>
    <m/>
    <m/>
    <m/>
    <m/>
    <m/>
    <m/>
    <m/>
    <s v="N° 068-TR/MAHTP/PRMP/TP-RPI.20"/>
    <x v="118"/>
    <n v="494527000"/>
    <m/>
    <m/>
    <m/>
    <d v="2020-12-16T00:00:00"/>
    <n v="45"/>
    <s v="ECH BTP"/>
    <n v="-7.3777777777777782"/>
    <x v="11"/>
    <m/>
    <n v="0.75"/>
    <n v="0.75"/>
    <n v="0"/>
    <n v="0.75"/>
    <m/>
    <x v="0"/>
    <s v="Km"/>
  </r>
  <r>
    <s v="206"/>
    <s v="CP 18"/>
    <s v="Travaux d'Entretien Courant CP18 (Campagne 2018-2019)"/>
    <s v="DRTP ATSIMO ANDREFANA"/>
    <s v="Travaux d'Entretien Améliorant Terrassement (TEAT) sur la RNS.10 entre les PK 0+000 (Andranovory) et PK 61+000 (Ihotry)"/>
    <s v="Travaux d'Entretien"/>
    <x v="2"/>
    <s v="ETAT MALAGASY"/>
    <n v="209023398"/>
    <s v="RANDRIANTSARA Jean François_x000a_Davidson (DRAHTP Atsimo Andrefana)_x000a_Tel : 034 01 757 13_x000a_atsimoandrefanadrahtp@gmail.com / ZAFILEBA Ferrier Odilon_x000a_(SRTP Atsimo Andrefana)_x000a_Tel : 034 01 757 13_x000a_drtp1 ih@gmail.com"/>
    <x v="0"/>
    <x v="10"/>
    <s v="Km de route entretenue"/>
    <s v="9.1"/>
    <s v="Km de route entretenue"/>
    <s v=" RNS10 (LOT 01) : _x000a_Début: Lat.: 23°8'33,44''S / Long:  44° 8'.47&quot;E "/>
    <s v="Fin: Lat.: 23°30'55.35&quot;S / Long:  44°19'42.42&quot;E"/>
    <s v="RNS.10 PK 0+000 (Andranovory)"/>
    <s v="RNS.10 PK 61+000 (Ihotry)"/>
    <x v="15"/>
    <x v="39"/>
    <s v="Commune Urbaine de Toliara I"/>
    <m/>
    <m/>
    <m/>
    <m/>
    <m/>
    <m/>
    <s v="N°01-DRATP/SRTP/SO/CP.18/FR/2019"/>
    <x v="119"/>
    <n v="209023398"/>
    <m/>
    <m/>
    <m/>
    <d v="2020-09-17T00:00:00"/>
    <n v="90"/>
    <s v=" ANJAVOLA "/>
    <n v="-4.1888888888888891"/>
    <x v="33"/>
    <n v="0"/>
    <n v="0.72"/>
    <n v="0.72"/>
    <n v="0"/>
    <n v="0.72"/>
    <m/>
    <x v="77"/>
    <s v="Km"/>
  </r>
  <r>
    <s v="206"/>
    <s v="CP"/>
    <s v="CP"/>
    <s v="DIRECTION DES INFRASTRUCTURES (DINFRA)"/>
    <s v="Travaux d'entretien du bac reliant Fenerive Est et la Commune Rurale de Vohilengo dans la Région d'Analanjirofo"/>
    <s v="Travaux d'Entretien"/>
    <x v="2"/>
    <s v="ETAT MALAGASY"/>
    <n v="164998320"/>
    <s v="ANDRIANIAINA Fanomezantsoa Alain, DRATP Analanjirofo"/>
    <x v="8"/>
    <x v="1"/>
    <s v="bac entretenu"/>
    <s v="9.1"/>
    <s v="Km de route entretenue"/>
    <s v="S17°31'11.89&quot;_x000a_E49°27'30.63&quot;"/>
    <m/>
    <m/>
    <m/>
    <x v="4"/>
    <x v="59"/>
    <m/>
    <m/>
    <m/>
    <m/>
    <m/>
    <m/>
    <m/>
    <s v="N°040/ TR-MATP/PRMP/TP-RPI.19"/>
    <x v="120"/>
    <n v="200675099.81"/>
    <m/>
    <m/>
    <m/>
    <d v="2020-08-21T00:00:00"/>
    <n v="60"/>
    <s v="MAHAFAPOU"/>
    <n v="-7.2333333333333334"/>
    <x v="34"/>
    <m/>
    <n v="0.68"/>
    <n v="0.68"/>
    <n v="0"/>
    <n v="0.68"/>
    <m/>
    <x v="78"/>
    <s v="Nombre de Bac"/>
  </r>
  <r>
    <s v="206"/>
    <s v="CP 19"/>
    <s v="Travaux d'Entretien Courant des Routes Nationales (Campagne 2021)"/>
    <s v="DRTP BETSIBOKA"/>
    <s v="Travaux d'Entretien de Routine de la RNP4 entre les PK 207+000 (BK N°207+000/Anjiajia) et PK 235+000 (Entrée pont après BK N°235)"/>
    <s v="Travaux d'Entretien"/>
    <x v="2"/>
    <s v="ETAT MALAGASY"/>
    <n v="20729000"/>
    <s v="RAZAFIMANJATO A. Edith, Chef de Service Régional des Travaux Publics de Betsiboka, _x000a_Tél : 034 01 127 15 / 034 13 910 45,                E-mail : edithrazafi16@gmail.com"/>
    <x v="0"/>
    <x v="58"/>
    <s v="Km de route entretenue"/>
    <s v="9.1"/>
    <s v="Km de route entretenue"/>
    <s v="S : 17°39'3,393'' / E : 46°58,4'4,6398''"/>
    <s v="S : 17°28'24,325'' / E :  46°59'45,11256''"/>
    <s v="PK 207+000 (BK N°207+000/Anjiajia)"/>
    <s v="PK 235+000 (Entrée pont après BK N°235)"/>
    <x v="26"/>
    <x v="60"/>
    <s v="Andriba"/>
    <s v="Toute la population du District de Maevatanana"/>
    <n v="15"/>
    <s v="-"/>
    <s v="-"/>
    <s v="-"/>
    <s v="-"/>
    <s v="02-DRATP/BET/PRMP/CP19/FR/2021"/>
    <x v="121"/>
    <n v="22924326"/>
    <s v="18/03/2021"/>
    <s v="-"/>
    <s v="-"/>
    <d v="2021-10-13T00:00:00"/>
    <n v="60"/>
    <s v="VONONA"/>
    <n v="0.35"/>
    <x v="35"/>
    <n v="0"/>
    <n v="0.6"/>
    <n v="0.6"/>
    <n v="0"/>
    <n v="0.6"/>
    <s v="Arrêt des travaux du 27-oct-21 au 09-nov-21 suite à la lettre n°766/21-FR/SE"/>
    <x v="79"/>
    <s v="Km"/>
  </r>
  <r>
    <s v="206"/>
    <s v="CP"/>
    <s v="CP"/>
    <s v="DIRECTION DES INFRASTRUCTURES (DINFRA)"/>
    <s v="TRAVAUX D'ENTRETIEN DE LA ROUTE D'AMBILOBE"/>
    <s v="Travaux d'Entretien"/>
    <x v="2"/>
    <s v="ETAT MALAGASY"/>
    <n v="500000000"/>
    <s v="CHAN MARIE SANDRA"/>
    <x v="0"/>
    <x v="72"/>
    <s v="Km de route réhabilitée"/>
    <s v="9.1"/>
    <s v="Km de route réhabilitée et/ou construite"/>
    <s v="Début: lat.: 13°11'51,28&quot;S- long: 49°02'57,63&quot;E"/>
    <s v="Fin: 13°11'59,42&quot;S- long: 49°03'09,92&quot;E"/>
    <s v="pk 0+000"/>
    <s v="pk 00+450"/>
    <x v="27"/>
    <x v="61"/>
    <s v="AMBILOBE"/>
    <m/>
    <m/>
    <m/>
    <m/>
    <m/>
    <m/>
    <s v="MARCHE N°088-TR-MATP/PRMP/TP-FR.20"/>
    <x v="122"/>
    <n v="495892000"/>
    <m/>
    <m/>
    <m/>
    <d v="2020-12-22T00:00:00"/>
    <n v="45"/>
    <s v="DIANA"/>
    <n v="-7.2444444444444445"/>
    <x v="35"/>
    <m/>
    <n v="0.6"/>
    <n v="0.6"/>
    <n v="0"/>
    <n v="0.6"/>
    <m/>
    <x v="80"/>
    <s v="Km"/>
  </r>
  <r>
    <s v="206"/>
    <s v="CP"/>
    <s v="CP"/>
    <s v="DIRECTION DES INFRASTRUCTURES (DINFRA)"/>
    <s v="Travaux d'entretien de la route d'Ambanja"/>
    <s v="Travaux d'Entretien"/>
    <x v="2"/>
    <s v="ETAT MALAGASY"/>
    <n v="500000000"/>
    <s v="RAKOTONDRAVELO Maminiaina"/>
    <x v="0"/>
    <x v="73"/>
    <s v="Km de route entretenue"/>
    <s v="9.1"/>
    <s v="Km de route entretenue"/>
    <s v="Lat.: 13°40'47.89''S Long: 48°27'0.47''E_x000a_Lat.: 13°40'41.39''S Long: 48°27'1.96''E"/>
    <s v="Lat.: 13°41'5.02''S Long: 48°27'11.04''E_x000a_Lat.: 13°41'5.02''S Long: 48°27'8.83''E"/>
    <m/>
    <m/>
    <x v="8"/>
    <x v="62"/>
    <m/>
    <m/>
    <m/>
    <m/>
    <m/>
    <m/>
    <m/>
    <s v="CONVENTION N°069-TR-MATP/PRMP/TP-FR.2"/>
    <x v="123"/>
    <n v="396410837"/>
    <m/>
    <m/>
    <m/>
    <d v="2020-12-02T00:00:00"/>
    <n v="60"/>
    <s v="MALIBARY TRANSPORT"/>
    <n v="-5.5166666666666666"/>
    <x v="36"/>
    <n v="0.17"/>
    <n v="0.56000000000000005"/>
    <n v="0.56000000000000005"/>
    <n v="0"/>
    <n v="0.56000000000000005"/>
    <m/>
    <x v="81"/>
    <s v="Km"/>
  </r>
  <r>
    <s v="206"/>
    <s v="CP"/>
    <s v="CP"/>
    <s v="DRTP ATSIMO ATSINANANA"/>
    <s v="Travaux d'Entretien Améliorant et Spécialisé sur la RNS 27 entre PK.145+000 (Maropaika :  22°42'33.31&quot;S -  46°58'33.73&quot;E) et PK.206+000 (Vondrozo :  22°49'5.96&quot;S - 47°19'40.43&quot;E)_x000a_- Construction d'un dalot 100X100  au PK 168+750"/>
    <s v="Travaux d'Entretien"/>
    <x v="2"/>
    <s v="ETAT MALAGASY"/>
    <n v="70056520"/>
    <s v="DRATP ATSIMO ATSINANANA"/>
    <x v="0"/>
    <x v="10"/>
    <s v="Km de route entretenue"/>
    <s v="9.1"/>
    <s v="Km de route entretenue"/>
    <s v=" 22°42'33.31&quot;S -  46°58'33.73&quot;E _x000a_"/>
    <s v=" 22°49'5.96&quot;S - 47°19'40.43&quot;E"/>
    <s v="PK.145+000 "/>
    <s v="PK.206+000 "/>
    <x v="7"/>
    <x v="26"/>
    <m/>
    <m/>
    <m/>
    <m/>
    <m/>
    <m/>
    <m/>
    <s v="02-DRAHTP/A.A/FR/2020"/>
    <x v="124"/>
    <n v="70056520"/>
    <m/>
    <m/>
    <m/>
    <d v="2020-05-28T00:00:00"/>
    <n v="60"/>
    <s v="LE MEX"/>
    <n v="-8.65"/>
    <x v="13"/>
    <n v="0.36459999999999998"/>
    <n v="0.52"/>
    <n v="0.52"/>
    <n v="0"/>
    <n v="0.52"/>
    <m/>
    <x v="82"/>
    <s v="Km"/>
  </r>
  <r>
    <s v="218"/>
    <s v="387"/>
    <s v="TRAVAUX  D'ENTRETIEN COURANT DES OUVRAGES D'ART (TECOA)"/>
    <s v="DRTP DIANA"/>
    <s v="1-5 Effectuer des Travaux d’Entretien Courant de la RNS 57"/>
    <s v="Travaux d'Entretien"/>
    <x v="2"/>
    <s v="ETAT MALAGASY"/>
    <n v="34155305"/>
    <s v="RAVAOARISOA Emma Fideline Directeur Régional de l’Aménagement du Territoire de l’Habitat et des Travaux Publics de DIANA _x000a_Tel : 034 05 548 86_x000a_ravaoemma@yahoo.fr"/>
    <x v="0"/>
    <x v="74"/>
    <s v="Km de route entretenue"/>
    <s v="9.1.1"/>
    <s v="Km de route entretenue"/>
    <s v="Début de l'axe:_x000a_X: 598 696_x000a_Y:1 407 898_x000a_"/>
    <s v="Fin de l'axe:_x000a_X: 603 130_x000a_Y:1 416 434"/>
    <s v="0+000"/>
    <s v="11+322"/>
    <x v="8"/>
    <x v="32"/>
    <s v="_x000a_CU Nosy be_x000a_"/>
    <m/>
    <m/>
    <m/>
    <m/>
    <m/>
    <m/>
    <m/>
    <x v="125"/>
    <n v="34155305"/>
    <m/>
    <m/>
    <m/>
    <d v="2020-08-17T00:00:00"/>
    <n v="60"/>
    <s v="Entreprise LAZA"/>
    <n v="-7.3"/>
    <x v="14"/>
    <n v="0"/>
    <n v="0.5"/>
    <n v="0.5"/>
    <n v="0"/>
    <n v="0.5"/>
    <m/>
    <x v="83"/>
    <s v="Km"/>
  </r>
  <r>
    <n v="206"/>
    <s v="CP 19"/>
    <s v="ENTRETIEN COURANT DES ROUTES NATIONALES"/>
    <s v="DRTP VAKINANKARATRA"/>
    <s v="Travaux d’Entretien Courant des Routes Nationales dans la circonscription de la _x000a_DRATP de Vakinankaratra repartis en huit (08) lots_x000a_Lot 06 : Travaux d'entretien améliorant au PK 12+100 de la RNS 34 (Ampahatrimaha)_x000a_"/>
    <s v="Travaux d'Entretien"/>
    <x v="2"/>
    <s v="ETAT MALAGASY"/>
    <n v="200000000"/>
    <s v="RASELISON Mbolatiana Arsène_x000a_SRTP VAK_x000a_arsmaill@gmail.com _x000a_0346941032"/>
    <x v="6"/>
    <x v="2"/>
    <s v="1 ouvrage réhabilité"/>
    <s v="9.1.1"/>
    <s v="Nbr Ouvrages d'art et de franchissement entretenus "/>
    <s v="PK 12+100 (19°51'48.0&quot;S ; 46°55'50.1&quot;E)"/>
    <m/>
    <s v="12+100"/>
    <m/>
    <x v="9"/>
    <x v="48"/>
    <s v="CR Mandritsara"/>
    <s v="Usagers RNS 34"/>
    <n v="50"/>
    <m/>
    <m/>
    <m/>
    <m/>
    <s v="L06-01-FR21/PRMP-VAK"/>
    <x v="126"/>
    <n v="198845000"/>
    <m/>
    <m/>
    <m/>
    <d v="2021-09-29T00:00:00"/>
    <n v="90"/>
    <s v="TSARAHASINA"/>
    <n v="1"/>
    <x v="14"/>
    <n v="0"/>
    <n v="0.5"/>
    <n v="0.5"/>
    <n v="0"/>
    <n v="0.5"/>
    <s v="Sur instruction de notre Supérieur Hiérarchique_x000a_Arrêt des travaux: 28/10/2021_x000a_Reprise des travaux: 04/10/2021_x000a__x000a_Attente prise béton"/>
    <x v="0"/>
    <s v="ML d'ouvrage"/>
  </r>
  <r>
    <s v="206"/>
    <s v="CP"/>
    <s v="CP"/>
    <s v="DRTP ATSIMO ATSINANANA"/>
    <s v="Travaux d'entretien de routine sur la RNS 27 entre PK.165+000 (Andranokerotra : 22°49'24,37&quot;S - 47°4'44,50&quot;E) et PK.206+000 (Vondrozo : 22°49'5.96&quot;S -  47°19'40.43&quot;E)"/>
    <s v="Travaux d'Entretien"/>
    <x v="2"/>
    <s v="ETAT MALAGASY"/>
    <n v="20200000"/>
    <s v="DRATP ATSIMO ATSINANANA"/>
    <x v="0"/>
    <x v="75"/>
    <s v="Km de route entretenue"/>
    <s v="9.1"/>
    <s v="Km de route entretenue"/>
    <s v=" 22°49'24,37&quot;S - 47°4'44,50&quot;E"/>
    <s v=" 22°49'5.96&quot;S -  47°19'40.43&quot;E"/>
    <s v="PK.165+000  "/>
    <s v="PK.206+000"/>
    <x v="7"/>
    <x v="26"/>
    <m/>
    <m/>
    <m/>
    <m/>
    <m/>
    <m/>
    <m/>
    <s v="01-DRAHTP/A.A/FR/2020"/>
    <x v="127"/>
    <n v="20200000"/>
    <m/>
    <m/>
    <m/>
    <d v="2020-05-28T00:00:00"/>
    <n v="60"/>
    <s v="TAORAHA"/>
    <n v="-8.65"/>
    <x v="37"/>
    <n v="0.46"/>
    <n v="0.49509999999999998"/>
    <n v="0.49509999999999998"/>
    <n v="0"/>
    <n v="0.49509999999999998"/>
    <m/>
    <x v="84"/>
    <s v="Km"/>
  </r>
  <r>
    <s v="206"/>
    <s v="CP"/>
    <s v="CP"/>
    <s v="DRTP ANALANJIROFO"/>
    <s v="Travaux  d'Entretien de Routes à Maroantsetra "/>
    <s v="Travaux d'Entretien"/>
    <x v="2"/>
    <s v="ETAT MALAGASY"/>
    <n v="499999510"/>
    <s v="MATP-DRATP AROFO-SRTP AROFO"/>
    <x v="0"/>
    <x v="76"/>
    <s v="Km de route entretenue"/>
    <s v="9.1"/>
    <s v="Km de route entretenue"/>
    <s v="S 15° 26.064' E 049° 44.541'"/>
    <s v="S 15° 26.067 ' E 049° .44. 940'"/>
    <s v="0+000"/>
    <s v="0+696"/>
    <x v="4"/>
    <x v="63"/>
    <s v="FKT Andavaly, CR de Maroantsetra "/>
    <m/>
    <m/>
    <m/>
    <m/>
    <m/>
    <m/>
    <s v="N° 113 TR/MATP/PRMP/TP-FR.20"/>
    <x v="128"/>
    <n v="499999510"/>
    <m/>
    <m/>
    <m/>
    <d v="2020-12-18T00:00:00"/>
    <n v="60"/>
    <s v="CRYSTAL (IBE SING WA)"/>
    <n v="-5.25"/>
    <x v="38"/>
    <n v="0"/>
    <n v="0.38"/>
    <n v="0.38"/>
    <n v="0"/>
    <n v="0.38"/>
    <m/>
    <x v="85"/>
    <s v="Km"/>
  </r>
  <r>
    <s v="206"/>
    <s v="CP 19"/>
    <s v="Travaux d'Entretien Courant des Routes Nationales (Campagne 2021)"/>
    <s v="DRTP BETSIBOKA"/>
    <s v="Travaux d'Entretien de Routine de la RNP4 entre les PK 293+000 (Andranobevava) et PK 334+000 (Ravinala)"/>
    <s v="Travaux d'Entretien"/>
    <x v="2"/>
    <s v="ETAT MALAGASY"/>
    <n v="22262300"/>
    <s v="RAZAFIMANJATO A. Edith, Chef de Service Régional des Travaux Publics de Betsiboka, _x000a_Tél : 034 01 127 15 / 034 13 910 45,                E-mail : edithrazafi16@gmail.com"/>
    <x v="0"/>
    <x v="75"/>
    <s v="Km de route entretenue"/>
    <s v="9.1"/>
    <s v="Km de route entretenue"/>
    <s v="Début :  S : 17°7'19,84872''_x000a_           E : 46°48'33,73524'''_x000a_Fin :      S : 16°57'35,3''_x000a_              E : 46°55'26,7''"/>
    <s v="Début :  S : 17°7'19,84872''_x000a_           E : 46°48'33,73524'''_x000a_Fin :      S : 16°57'35,3''_x000a_              E : 46°55'26,7''"/>
    <s v="PK 293+000 (Andranobevava)"/>
    <s v="PK 334+000 (Ravinala)"/>
    <x v="26"/>
    <x v="60"/>
    <s v="Beanana, Maevatanana et Maevatanana II"/>
    <s v="Toute la population du District de Maevatanana"/>
    <n v="15"/>
    <s v="-"/>
    <s v="-"/>
    <s v="-"/>
    <s v="-"/>
    <s v="04-DRATP/BET/PRMP/CP19/FR/2021"/>
    <x v="129"/>
    <n v="29998504.640000001"/>
    <s v="18/03/2021"/>
    <s v="-"/>
    <s v="-"/>
    <d v="2021-10-13T00:00:00"/>
    <n v="60"/>
    <s v="KAMBANA"/>
    <n v="0.35"/>
    <x v="39"/>
    <n v="0"/>
    <n v="0.35"/>
    <n v="0.35"/>
    <n v="0"/>
    <n v="0.35"/>
    <s v="Arrêt des travaux du 27-oct-21 au 09-nov-21 suite à la lettre n°766/21-FR/SE"/>
    <x v="86"/>
    <s v="Km"/>
  </r>
  <r>
    <s v="206"/>
    <s v="383"/>
    <s v="REHABILITATION DES RUES DES CHEFS LIEUX DES FARITANY _PHASE II"/>
    <s v="DRTP HAUTE MATSIATRA"/>
    <s v="Travaux de Traitement des points noirs sur la route reliant Hopitaly Manarapenitra - Mahasoabe"/>
    <s v="Travaux d'Entretien"/>
    <x v="2"/>
    <s v="ETAT MALAGASY"/>
    <n v="1000000000"/>
    <s v="MATP; DRATP HM; SRTP HM"/>
    <x v="0"/>
    <x v="77"/>
    <s v="Km de route entretenue"/>
    <s v="9.1"/>
    <s v="Km de route entretenue"/>
    <s v="Latitude S : :21°27’54,54 ‘’_x000a_Longitude E : 47°06’39,29’’_x000a_"/>
    <m/>
    <s v="3+000"/>
    <s v="26+000"/>
    <x v="28"/>
    <x v="64"/>
    <s v="Fianarantsoa; Andrainjato Centre; Andrainjato Est;  Mahasoabe"/>
    <m/>
    <m/>
    <m/>
    <m/>
    <m/>
    <m/>
    <s v="MARCHE   N°054-TR/MATP/PRMP/TP-FR.20"/>
    <x v="130"/>
    <n v="775723060"/>
    <m/>
    <m/>
    <m/>
    <d v="2020-12-04T00:00:00"/>
    <n v="60"/>
    <s v="GTLR TRANSPORT"/>
    <n v="-5.4833333333333334"/>
    <x v="18"/>
    <n v="0"/>
    <n v="0.32"/>
    <n v="0.32"/>
    <n v="0"/>
    <n v="0.32"/>
    <m/>
    <x v="87"/>
    <s v="Km"/>
  </r>
  <r>
    <s v="206"/>
    <s v="CP 19"/>
    <s v="Travaux d'Entretien Courant des Routes Nationales (Campagne 2021)"/>
    <s v="DRTP BETSIBOKA"/>
    <s v="Travaux d'Entretien de Routine de la RNP4 entre les PK 180+000 (Limite Ex-DIRTPI T/M) et PK 207+000 (BK N°207+000/Anjiajia)"/>
    <s v="Travaux d'Entretien"/>
    <x v="2"/>
    <s v="ETAT MALAGASY"/>
    <n v="20872900"/>
    <s v="RAZAFIMANJATO A. Edith, Chef de Service Régional des Travaux Publics de Betsiboka, _x000a_Tél : 034 01 127 15 / 034 13 910 45,                E-mail : edithrazafi16@gmail.com"/>
    <x v="0"/>
    <x v="78"/>
    <s v="Km de route entretenue"/>
    <s v="9.1"/>
    <s v="Km de route entretenue"/>
    <s v="S : 17°50'38,256'' / E : 47°1'29,946''"/>
    <s v="S : 17°39'3,393'' / E : 46°58,4'4,6398''"/>
    <s v="RNP4 : PK 180+000 (Limite Ex-DIRTPI T/M)"/>
    <s v="PK 207+000 (BK N°207+000/Anjiajia)"/>
    <x v="26"/>
    <x v="60"/>
    <s v="Mahatsinjo"/>
    <s v="Toute la population du District de Maevatanana"/>
    <n v="15"/>
    <s v="-"/>
    <s v="-"/>
    <s v="-"/>
    <s v="-"/>
    <s v="01-DRATP/BET/PRMP/CP19/FR/2021"/>
    <x v="131"/>
    <n v="21977311.640000001"/>
    <s v="18/03/2021"/>
    <s v="-"/>
    <s v="-"/>
    <d v="2021-10-13T00:00:00"/>
    <n v="60"/>
    <s v="VONONA"/>
    <n v="0.35"/>
    <x v="19"/>
    <n v="0"/>
    <n v="0.3"/>
    <n v="0.3"/>
    <n v="0"/>
    <n v="0.3"/>
    <s v="Arrêt des travaux du 27-oct-21 au 09-nov-21 suite à la lettre n°766/21-FR/SE"/>
    <x v="88"/>
    <s v="Km"/>
  </r>
  <r>
    <s v="218"/>
    <s v="387"/>
    <s v="TRAVAUX  D'ENTRETIEN COURANT DES OUVRAGES D'ART (TECOA)"/>
    <s v="DRTP ITASY / DIRECTION DES INFRASTRUCTURES (DINFRA)"/>
    <s v="Travaux de traitement des points noirs sur la piste reliant la CR Andranomiely et CR Manalalondo (10.7km)"/>
    <s v="Travaux d'Entretien"/>
    <x v="2"/>
    <s v="ETAT MALAGASY"/>
    <n v="605500000"/>
    <s v="RABIALAHY Nedarivola Andréas"/>
    <x v="0"/>
    <x v="79"/>
    <s v="Km de route entretenue"/>
    <s v="9.1"/>
    <s v="Km de route entretenue"/>
    <s v="Début : S 19°27'00&quot;08 / E 47°11'09&quot;76"/>
    <s v="Fin : S 19°31'34&quot;81 / E 47°16'77&quot;68"/>
    <n v="0"/>
    <s v="10+700"/>
    <x v="0"/>
    <x v="0"/>
    <s v="ANDRANOMIELY-MANALALONDO"/>
    <m/>
    <m/>
    <m/>
    <m/>
    <m/>
    <m/>
    <s v="044 TR/MATP/PRMP/TP-FR.20"/>
    <x v="132"/>
    <n v="559760140"/>
    <m/>
    <m/>
    <m/>
    <d v="2020-10-27T00:00:00"/>
    <n v="90"/>
    <s v="Entreprise STAN"/>
    <n v="-3.7444444444444445"/>
    <x v="19"/>
    <n v="0.12"/>
    <n v="0.3"/>
    <n v="0.3"/>
    <n v="0"/>
    <n v="0.3"/>
    <m/>
    <x v="89"/>
    <s v="Km"/>
  </r>
  <r>
    <s v="206"/>
    <s v="CP"/>
    <s v="CP"/>
    <s v="DRTP ATSINANANA"/>
    <s v="Travaux de réparation d'urgence de la route reluiant le terrain de football de la poste vers lycée Jacques RABEMANANJARA "/>
    <s v="Travaux d'Urgence"/>
    <x v="2"/>
    <s v="ETAT MALAGASY"/>
    <n v="760708840"/>
    <s v="_x000a_Responsable du projet : pas d'information"/>
    <x v="0"/>
    <x v="80"/>
    <m/>
    <s v="9.1"/>
    <s v="520ML Route en béton"/>
    <s v="18°08'07,8''S_x000a_             49°24'36,09''E"/>
    <s v="18°08'03,7''S_x000a_            49°24'57,1''E"/>
    <s v="Terrain poste"/>
    <s v="Bord de la mer"/>
    <x v="18"/>
    <x v="58"/>
    <s v="Toamasina"/>
    <s v="Population de Toamasina"/>
    <n v="4"/>
    <m/>
    <m/>
    <m/>
    <m/>
    <s v="Convention N° 124TR/MATP/PRMP/TP-FR.20"/>
    <x v="133"/>
    <n v="760708840"/>
    <m/>
    <m/>
    <n v="760708840"/>
    <d v="2021-06-07T00:00:00"/>
    <n v="30"/>
    <s v="Entreprise MAKA"/>
    <n v="0.45"/>
    <x v="19"/>
    <n v="0"/>
    <n v="0.3"/>
    <n v="0.3"/>
    <n v="0"/>
    <n v="0.3"/>
    <s v="Chantier en cours "/>
    <x v="90"/>
    <s v="Km"/>
  </r>
  <r>
    <s v="206"/>
    <s v="CP 2020"/>
    <m/>
    <s v="DRTP VAKINANKARATRA"/>
    <s v="Travaux d'Entretien de la route reliant la RN 7/PK173+700 à l'Hôpital Marocain d'Ambohimanarivo"/>
    <s v="Travaux d'Entretien"/>
    <x v="2"/>
    <s v="ETAT MALAGASY"/>
    <n v="900000000"/>
    <s v="TABERA Hanitra Sarinety_x000a_Ingénieur des TP DINFRA_x000a_h.sarinah@gmail.com_x000a_0340016553"/>
    <x v="0"/>
    <x v="81"/>
    <s v="_x000a_Km de route réhabilité"/>
    <s v="9.1.1"/>
    <s v="Pourcentage des Routes nationales structurantes en bon état"/>
    <s v="Entre_x000a_(19°55'47,8''S;47°02'43,0''E)"/>
    <s v="(19°55'37,0''S;47°02'25,1''E)"/>
    <s v="173+700/RNP7"/>
    <s v="Hôpital Marocain "/>
    <x v="9"/>
    <x v="65"/>
    <s v="CU ANTSIRABE"/>
    <s v="Population locale"/>
    <m/>
    <m/>
    <m/>
    <m/>
    <m/>
    <s v="066-TR/MATP/PRMP/TP-FR.20"/>
    <x v="134"/>
    <n v="1011280735.5"/>
    <m/>
    <m/>
    <m/>
    <d v="2020-12-07T00:00:00"/>
    <n v="60"/>
    <s v="MANDIMBISOA"/>
    <n v="-5.4333333333333336"/>
    <x v="20"/>
    <n v="0.13500000000000001"/>
    <n v="0.28000000000000003"/>
    <n v="0.28000000000000003"/>
    <n v="0"/>
    <n v="0.28000000000000003"/>
    <s v="Travaux en arrêt"/>
    <x v="91"/>
    <s v="Km"/>
  </r>
  <r>
    <s v="218"/>
    <s v="387"/>
    <s v="TRAVAUX  D'ENTRETIEN COURANT DES OUVRAGES D'ART (TECOA)"/>
    <s v="DRTP ITASY / DIRECTION DES INFRASTRUCTURES (DINFRA)"/>
    <s v="Travaux de traitement des points noirs entre Arivonimamo et Manalalondo"/>
    <s v="Travaux d'Entretien"/>
    <x v="2"/>
    <s v="ETAT MALAGASY"/>
    <n v="1085542650"/>
    <s v="DINFRA"/>
    <x v="0"/>
    <x v="82"/>
    <s v="Km de route entretenue"/>
    <s v="9.1"/>
    <s v="Km de route entretenue"/>
    <s v="Début : S 19°02'10&quot;51  / E 47°18'27&quot;31"/>
    <s v="Fin : S 19°27'00&quot;08  / E 47°11'09&quot;76"/>
    <n v="0"/>
    <s v="38+000"/>
    <x v="0"/>
    <x v="0"/>
    <s v="Arivonimamo I/II - Amboanana - Alakamisikely - Manalalondo"/>
    <m/>
    <m/>
    <m/>
    <m/>
    <m/>
    <m/>
    <s v="Convention N° 056-TR/ MATP/PRMP/TP- FR 20"/>
    <x v="135"/>
    <n v="1085542650"/>
    <m/>
    <m/>
    <m/>
    <d v="2020-11-23T00:00:00"/>
    <n v="90"/>
    <s v="Entreprise ECORA"/>
    <n v="-3.4444444444444446"/>
    <x v="40"/>
    <n v="7.0000000000000007E-2"/>
    <n v="0.27"/>
    <n v="0.27"/>
    <n v="0"/>
    <n v="0.27"/>
    <m/>
    <x v="92"/>
    <s v="Km"/>
  </r>
  <r>
    <s v="206"/>
    <s v="CP 19"/>
    <s v="Travaux d'Entretien Courant des Routes Nationales (Campagne 2021)"/>
    <s v="DRTP BETSIBOKA"/>
    <s v="Travaux d'Entretien de Routine de la RNP4 entre les PK 235+000 (Entrée pont après BK N°235) et PK 261+000 (BK N°261/sortie Antsiafabositra)"/>
    <s v="Travaux d'Entretien"/>
    <x v="2"/>
    <s v="ETAT MALAGASY"/>
    <n v="20497800"/>
    <s v="RAZAFIMANJATO A. Edith, Chef de Service Régional des Travaux Publics de Betsiboka, _x000a_Tél : 034 01 127 15 / 034 13 910 45,                E-mail : edithrazafi16@gmail.com"/>
    <x v="0"/>
    <x v="36"/>
    <s v="Km de route entretenue"/>
    <s v="9.1"/>
    <s v="Km de route entretenue"/>
    <s v="S : 17°28'24,325'' / E : 46°59'45,11256''"/>
    <s v="S : 17°17'50,4945'' / E : 46°57'12,9618''17"/>
    <s v="PK 235+000 (Entrée pont après BK N°235)"/>
    <s v="PK 261+000 (BK N°261/sortie Antsiafabositra)"/>
    <x v="26"/>
    <x v="60"/>
    <s v="Antsiafabositra"/>
    <s v="Toute la population du District de Maevatanana"/>
    <n v="15"/>
    <s v="-"/>
    <s v="-"/>
    <s v="-"/>
    <s v="-"/>
    <s v="03-DRATP/BET/PRMP/CP19/FR/2021"/>
    <x v="136"/>
    <n v="21977311.640000001"/>
    <s v="18/03/2021"/>
    <s v="-"/>
    <s v="-"/>
    <d v="2021-10-13T00:00:00"/>
    <n v="60"/>
    <s v="BODOVOANGY"/>
    <n v="0.35"/>
    <x v="41"/>
    <n v="0"/>
    <n v="0.25"/>
    <n v="0.25"/>
    <n v="0"/>
    <n v="0.25"/>
    <s v="Arrêt des travaux du 27-oct-21 au 09-nov-21 suite à la lettre n°766/21-FR/SE"/>
    <x v="93"/>
    <s v="Km"/>
  </r>
  <r>
    <s v="206"/>
    <s v="CP 19"/>
    <s v="CP19"/>
    <s v="DRTP Androy"/>
    <s v="Travaux de réhabilitations des bâtiments du service régional des Travaux Publics Androy :_x000a_- Réhabilitations des bâtiments du SRTP Ambovombe Androy_x000a_- Réhabilitations des bâtiments du SRTP section Beloha-Androy_x000a_"/>
    <s v="Travaux de Réhabilitation"/>
    <x v="2"/>
    <s v="ETAT MALAGASY"/>
    <n v="59952387"/>
    <s v="JHULVER Philah Herinony    Directeur Régional de l'Aménagement du Territoire et des Travaux Publics Androy                      Tél : 034 52 077 81 / 034 18 480 26                                    E-mail : jhulverphilah@gmail.com"/>
    <x v="9"/>
    <x v="29"/>
    <s v="Nombre de Bureau réhabilité"/>
    <s v="9.1"/>
    <s v="Nombre de Bureau réhabilité"/>
    <s v="Ambovombe : Latitude : 25° 10' 39.0273'' S /Longitude : 46° 05' 14.5363'' E"/>
    <s v="_x000a_'Beloha : Latitude : 25° 10' 25.1438'' S / Longitude :         45° 03' 40.9464'' E"/>
    <s v="RNS10 :             PK 434+000 (Ambovombe)"/>
    <s v="RNS10 :             PK 320+000 (Beloha)"/>
    <x v="21"/>
    <x v="66"/>
    <s v="Ambovombe, Beloha"/>
    <s v="Population de la Commune Urbaine d'Ambovombe Androy et de la Commune Rurale de Beloha"/>
    <n v="10"/>
    <m/>
    <m/>
    <m/>
    <m/>
    <m/>
    <x v="137"/>
    <n v="59952387"/>
    <m/>
    <m/>
    <m/>
    <d v="2021-07-05T00:00:00"/>
    <m/>
    <m/>
    <e v="#DIV/0!"/>
    <x v="42"/>
    <m/>
    <n v="0.2"/>
    <n v="0.2"/>
    <n v="0"/>
    <n v="0.2"/>
    <s v="20% d'avancement par rapport aux procedures de passation (source DRHTP Androy)"/>
    <x v="94"/>
    <s v="Nombre de Bâtiments administratifs"/>
  </r>
  <r>
    <s v="206"/>
    <s v="CP 19"/>
    <s v="Convention Programme N°19 (CP19)"/>
    <s v="DRTP Androy"/>
    <s v="Travaux sur la Route Nationale RNS10 (PK 264+000 - PK 434+000) ; _x000a_Travaux sur la Route Nationale RNS13 (PK 223+000 - PK 381+000) ;"/>
    <s v="Travaux d'Entretien"/>
    <x v="2"/>
    <s v="ETAT MALAGASY"/>
    <n v="1102804300"/>
    <s v="JHULVER Philah Herinony    Directeur Régional de l'Aménagement du Territoire et des Travaux Publics Androy                      Tél : 034 52 077 81 / 034 18 480 26                                    E-mail : jhulverphilah@gmail.com"/>
    <x v="0"/>
    <x v="83"/>
    <s v="- Km des routes entretenues, - Unités d'ouvrages Entretenus,    - Unité d'ouvrages construits"/>
    <s v="9.1"/>
    <s v="Km des routes entretenues,          Ouvrages d'art et de franchissement entretenus, construit             "/>
    <m/>
    <m/>
    <s v="RNS10 : PK 264+000 (Tranoroa)       _x000a__x000a_RNS13 : PK 223+000 (Manakoliva)"/>
    <s v="RNS10 : PK 434+000 (Ambovombe)_x000a__x000a_ RNS13 :PK 381+000 (Ambovombe)"/>
    <x v="21"/>
    <x v="67"/>
    <s v="Tranoroa, Beloha, Tsihombe, Ambondro, Ambonaivo, Ambanisarika, Ambovombe, Ambomalaza, Antanimora Sud, Andalatanosy, Ampamata, Beraketa, Manakoliva"/>
    <s v="Population servie par la RNS.10, entre Tranoroa et Ambovombe, par la RNS.13 entre Manakoliva et Ambovombe"/>
    <m/>
    <m/>
    <m/>
    <m/>
    <m/>
    <m/>
    <x v="138"/>
    <m/>
    <m/>
    <m/>
    <m/>
    <d v="2021-04-01T00:00:00"/>
    <m/>
    <m/>
    <e v="#DIV/0!"/>
    <x v="42"/>
    <m/>
    <n v="0.2"/>
    <n v="0.2"/>
    <n v="0"/>
    <n v="0.2"/>
    <s v="- Etudes CP.19 finalisées                                  - Devis d'Emploi envoyé au FR le 09/06/2021 et visé le 05/07/21                                                - PPM et AGPM visé par la CRM le 15/07/21                                                              - AGPM Publié dans journal Midi Madagascar le 22/07/2021                                      - DAO finalisé, visé par la CRM le 29/07/2021 et envoyé au Fonds Routier le 04/08/2021 pour DANO.                                          - ANO du Fonds routier le 11/08/2021 ; correction des réserves sur le DAO finalisées ; version finale du DAO envoyé au Fonds Routier en date du 01/09/2021 ; Avis d'Appel d'Offres Ouvert lancé le 30/08/2021 ; Dépouillement prévu le 30/09/2021, mais reporté le 06/10/2021 (suivant recommandation du FR)                                     - Appel d'Offres Infructueux, Programme d'Entretien Courant à repporter à la CP.20"/>
    <x v="95"/>
    <s v="Km"/>
  </r>
  <r>
    <s v="206"/>
    <s v="CP 19"/>
    <s v="Travaux d'Entretien Courant des Routes Nationales (Campagne 2021)"/>
    <s v="DRTP BETSIBOKA"/>
    <s v="Travaux d'Entretien Améliorant et Spécialisé de la RNP4 entre les PK 311+000 (Antsakoamamy) et PK 317+000 (Borne kilométrique N°317)"/>
    <s v="Travaux d'Entretien"/>
    <x v="2"/>
    <s v="ETAT MALAGASY"/>
    <n v="22080000"/>
    <s v="RAZAFIMANJATO A. Edith, Chef de Service Régional des Travaux Publics de Betsiboka, _x000a_Tél : 034 01 127 15 / 034 13 910 45,                E-mail : edithrazafi16@gmail.com"/>
    <x v="0"/>
    <x v="3"/>
    <s v="Km de route entretenue"/>
    <s v="9.1"/>
    <s v="Km de route entretenue"/>
    <s v=" S : 16°59'30,03'' / E : 46°48'38,012''"/>
    <s v="S : 16°57'01,02'' / E : 46°51'11,01''"/>
    <s v="311+000 (Antsakoamamy) "/>
    <s v="PK 317+000 (Borne kilométrique N°317)"/>
    <x v="26"/>
    <x v="60"/>
    <s v="Maevatanana"/>
    <s v="Toute la population du District de Maevatanana"/>
    <n v="36"/>
    <s v="-"/>
    <s v="-"/>
    <s v="-"/>
    <s v="-"/>
    <s v="06-DRATP/BET/PRMP/CP19/FR/2021"/>
    <x v="139"/>
    <n v="165528196.56999999"/>
    <s v="18/03/2021"/>
    <s v="-"/>
    <s v="-"/>
    <d v="2021-10-01T00:00:00"/>
    <n v="90"/>
    <s v="BODOVOANGY"/>
    <n v="0.36"/>
    <x v="42"/>
    <n v="0"/>
    <n v="0.2"/>
    <n v="0.2"/>
    <n v="0"/>
    <n v="0.2"/>
    <s v="Arrêt des travaux du 27-oct-21 au 09-nov-21 suite à la lettre n°766/21-FR/SE"/>
    <x v="96"/>
    <s v="Km"/>
  </r>
  <r>
    <s v="206"/>
    <m/>
    <m/>
    <s v="DRTP BETSIBOKA"/>
    <s v="Travaux d'entretien courant des routes nationales dans la région de Betsiboka repartis en douze (12) lots"/>
    <s v="Travaux d'Entretien"/>
    <x v="2"/>
    <s v="ETAT MALAGASY"/>
    <n v="1031794500"/>
    <s v="-RAKOTOMANANA Tafita Andriantahiry, PRMP_x000a_-ANDRIANTOLOTRA A. Lovaniaina, DRATP_x000a_-RAZAFIMANJATO A. Edith, C/SRTP_x000a_"/>
    <x v="0"/>
    <x v="2"/>
    <s v="Km de route construite ;_x000a_Nombre d'ouvrage réalisés"/>
    <s v="9.1.1"/>
    <s v="Km de route réhabilitée et/ou construite"/>
    <m/>
    <m/>
    <m/>
    <m/>
    <x v="26"/>
    <x v="60"/>
    <s v="CU Maevatanana_x000a_CR Andranomamy_x000a_CR Mahatsinjo_x000a_CR Tsaratanana_x000a_CR Mahazoma"/>
    <m/>
    <m/>
    <m/>
    <m/>
    <m/>
    <m/>
    <m/>
    <x v="140"/>
    <m/>
    <m/>
    <m/>
    <m/>
    <m/>
    <m/>
    <m/>
    <e v="#DIV/0!"/>
    <x v="22"/>
    <m/>
    <n v="0.15"/>
    <n v="0.15"/>
    <n v="0"/>
    <n v="0.15"/>
    <m/>
    <x v="0"/>
    <s v="Km"/>
  </r>
  <r>
    <s v="206"/>
    <s v="CP 19"/>
    <s v="Travaux d'Entretien Courant des Routes Nationales (Campagne 2021)"/>
    <s v="DRTP BETSIBOKA"/>
    <s v="Travaux d'Entretien de Routine de la RNP4 entre les PK 334+000 (Ravinala) et PK 369+000 (Borne kilométrique N°369)"/>
    <s v="Travaux d'Entretien"/>
    <x v="2"/>
    <s v="ETAT MALAGASY"/>
    <n v="30413000"/>
    <s v="RAZAFIMANJATO A. Edith, Chef de Service Régional des Travaux Publics de Betsiboka, _x000a_Tél : 034 01 127 15 / 034 13 910 45,                E-mail : edithrazafi16@gmail.com"/>
    <x v="0"/>
    <x v="41"/>
    <s v="Km de route entretenue"/>
    <s v="9.1"/>
    <s v="Km de route entretenue"/>
    <s v="S : 16°57'35,3''/ E : 46°55'26,7''"/>
    <s v="S : 16°44'35,8'' / E : 47°03'20,6''"/>
    <s v="PK 334+000 (Ravinala)"/>
    <s v="369+000 (Borne kilométrique N°369)"/>
    <x v="26"/>
    <x v="60"/>
    <s v="Maevatanana II, Berivotra 5/5 et Ambalanjanakomby"/>
    <s v="Toute la population du District de Maevatanana"/>
    <n v="15"/>
    <s v="-"/>
    <s v="-"/>
    <s v="-"/>
    <s v="-"/>
    <s v="05-DRATP/BET/PRMP/CP19/FR/2021"/>
    <x v="141"/>
    <n v="22077808.100000001"/>
    <s v="18/03/2021"/>
    <s v="-"/>
    <s v="-"/>
    <d v="2021-10-13T00:00:00"/>
    <n v="60"/>
    <s v="LES DEUX AMIS"/>
    <n v="0.35"/>
    <x v="22"/>
    <n v="0"/>
    <n v="0.15"/>
    <n v="0.15"/>
    <n v="0"/>
    <n v="0.15"/>
    <s v="Arrêt des travaux du 27-oct-21 au 09-nov-21 suite à la lettre n°766/21-FR/SE"/>
    <x v="97"/>
    <s v="Km"/>
  </r>
  <r>
    <n v="206"/>
    <s v="CP 19"/>
    <s v="Travaux d'Entretien Courant des Routes Nationales (Campagne 2021)"/>
    <s v="DRTP BETSIBOKA"/>
    <s v="Travaux d'Entretien de Routine, Améliorant et Spécialisé de la RNT8c entre les PK 0+000 (Antabilao) et PK 6+000 (Antafia)"/>
    <s v="Travaux d'Entretien"/>
    <x v="2"/>
    <s v="ETAT MALAGASY"/>
    <n v="22284000"/>
    <s v="RAZAFIMANJATO A. Edith, Chef de Service Régional des Travaux Publics de Betsiboka, _x000a_Tél : 034 01 127 15 / 034 13 910 45,                E-mail : edithrazafi16@gmail.com"/>
    <x v="0"/>
    <x v="3"/>
    <s v="Km de route entretenue"/>
    <s v="9.1"/>
    <s v="Km de route entretenue"/>
    <s v="S : 17°0'40,76316'' / E : 46°48'21,394''"/>
    <s v="S : 17°01'28,3'' / E : 46°45'34,4''"/>
    <s v="PK 0+000 (Antabilao)"/>
    <s v="PK 6+000 (Antafia)"/>
    <x v="26"/>
    <x v="60"/>
    <s v="Maevatanana II"/>
    <s v="Toute la population du District de Maevatanana"/>
    <n v="20"/>
    <s v="-"/>
    <s v="-"/>
    <s v="-"/>
    <s v="-"/>
    <s v="07-DRATP/BET/PRMP/CP19/FR/2021"/>
    <x v="142"/>
    <n v="48497877"/>
    <s v="18/03/2021"/>
    <s v="-"/>
    <s v="-"/>
    <d v="2021-10-13T00:00:00"/>
    <n v="60"/>
    <s v="MARRIO"/>
    <n v="0.35"/>
    <x v="22"/>
    <n v="0"/>
    <n v="0.15"/>
    <n v="0.15"/>
    <n v="0"/>
    <n v="0.15"/>
    <s v="Arrêt des travaux du 27-oct-21 au 09-nov-21 suite à la lettre n°766/21-FR/SE"/>
    <x v="98"/>
    <s v="Km"/>
  </r>
  <r>
    <n v="206"/>
    <s v="CP 19"/>
    <s v="Travaux d'Entretien Courant des Routes Nationales (Campagne 2021)"/>
    <s v="DRTP BETSIBOKA"/>
    <s v="Travaux d'Entretien d'Entretien Améliorant de la RNT8c entre les PK 6+000 (Antafia) et PK 35+000 (Mahazoma)"/>
    <s v="Travaux d'Entretien"/>
    <x v="2"/>
    <s v="ETAT MALAGASY"/>
    <n v="165528200"/>
    <s v="RAZAFIMANJATO A. Edith, Chef de Service Régional des Travaux Publics de Betsiboka, _x000a_Tél : 034 01 127 15 / 034 13 910 45,                E-mail : edithrazafi16@gmail.com"/>
    <x v="0"/>
    <x v="84"/>
    <s v="Km de route entretenue"/>
    <s v="9.1"/>
    <s v="Km de route entretenue"/>
    <s v="S : 17°01'28,3'' / E : 46°45'34,4''"/>
    <s v="S : 17°10'09,27'' / E : 46°34'05,22''"/>
    <s v="PK 6+000 (Antafia)"/>
    <s v="35+000 (Mahazoma)"/>
    <x v="26"/>
    <x v="60"/>
    <s v="Bemokotra et Mahazoma"/>
    <s v="Toute la population du District de Maevatanana"/>
    <n v="28"/>
    <s v="-"/>
    <s v="-"/>
    <s v="-"/>
    <s v="-"/>
    <s v="08-DRATP/BET/PRMP/CP19/FR/2021"/>
    <x v="143"/>
    <n v="112005611"/>
    <s v="18/03/2021"/>
    <s v="-"/>
    <s v="-"/>
    <d v="2021-10-01T00:00:00"/>
    <n v="90"/>
    <s v="MARRIO"/>
    <n v="0.36"/>
    <x v="22"/>
    <n v="0"/>
    <n v="0.15"/>
    <n v="0.15"/>
    <n v="0"/>
    <n v="0.15"/>
    <s v="Arrêt des travaux du 27-oct-21 au 09-nov-21 suite à la lettre n°766/21-FR/SE"/>
    <x v="99"/>
    <s v="Km"/>
  </r>
  <r>
    <s v="206"/>
    <s v="CP"/>
    <s v="CP"/>
    <s v="DIRECTION DES INFRASTRUCTURES (DINFRA)"/>
    <s v="Travaux de traitement de points noirs sur la piste réliant CR Manalalondo et CR Andranomiely"/>
    <s v="Travaux d'Urgence"/>
    <x v="2"/>
    <s v="ETAT MALAGASY"/>
    <n v="559760140"/>
    <s v="Ingénieur en Chef : RAKOTOVAO Andriatiana Marcellin_x000a_Ingénieur de Contrôle : RAKOTOMALALA Jean Armand_x000a_Ingénieur(s) de Surveillance: RABIALAHY Nedarivola Andréas_x000a_RANAIVOARIMANANA Mbinintsoa Serge_x000a_Adjoint de Surveillance : RAJHONSON Soloniaina"/>
    <x v="0"/>
    <x v="79"/>
    <s v="Km de route réhabilitée"/>
    <s v="9.1"/>
    <s v="Km de route entretenue"/>
    <s v="Début : S 19°27'00&quot; / _x000a_E 47°11'09&quot;_x000a_"/>
    <s v="Fin : S 19°31'34&quot; / _x000a_E 47°16'77&quot;_x000a_"/>
    <s v="0+000"/>
    <s v="10+700"/>
    <x v="0"/>
    <x v="0"/>
    <s v="Manalalondo_x000a_Andranomiely"/>
    <s v="Usagers de la route"/>
    <n v="30"/>
    <m/>
    <m/>
    <m/>
    <m/>
    <s v="044/TR/MATP/PRMP/TP/FR/20"/>
    <x v="144"/>
    <n v="559760140"/>
    <m/>
    <m/>
    <m/>
    <d v="2020-10-27T00:00:00"/>
    <n v="90"/>
    <s v="STAN"/>
    <n v="1"/>
    <x v="43"/>
    <n v="0.1318"/>
    <n v="0.1318"/>
    <n v="0.1318"/>
    <n v="0"/>
    <n v="0.1318"/>
    <s v="TRAVAUX PRIORITAIRES 2018-2019_x000a_Arrêt de chantier"/>
    <x v="100"/>
    <s v="Km"/>
  </r>
  <r>
    <s v="206"/>
    <s v="CP"/>
    <s v="CP"/>
    <s v="DIRECTION DES INFRASTRUCTURES (DINFRA)"/>
    <s v="Travaux d'entretien de  la RP 84 réliant Arivonimamo (PK 45+800 de la RNS 1) - Alakamisikely - Manalalondo (38,00 Km)"/>
    <s v="Travaux d'Urgence"/>
    <x v="2"/>
    <s v="ETAT MALAGASY"/>
    <n v="1085542650"/>
    <s v="Ingénieur en Chef : SAMBISOLO Emile Joseph_x000a_Ingénieur de Contrôle: RAKOTOMALALA Jean Armand_x000a_Ingénieurs de Surveillance : TABERA Sarinety_x000a_RANAIVOARIMANANA Mbinintsoa Serge_x000a_Adjoint de Surveillance : RAJHONSON Soloniaina"/>
    <x v="0"/>
    <x v="82"/>
    <s v="Km de route réhabilitée"/>
    <s v="9.1"/>
    <s v="Km de route entretenue"/>
    <s v="Début : S 19°02'10&quot; / _x000a_E 47°18'27&quot;_x000a_"/>
    <s v="Fin : S 19°27'00&quot; / _x000a_E 47°11'09&quot;_x000a_"/>
    <s v="0+000"/>
    <s v="38+000"/>
    <x v="0"/>
    <x v="0"/>
    <s v="Arivonimamo I_x000a_Arivonimamo II_x000a_Amboanana_x000a_Alakamisikely_x000a_Manalalondo"/>
    <s v="Usagers de la route"/>
    <n v="60"/>
    <m/>
    <m/>
    <m/>
    <m/>
    <s v="056/TR/MATP/PRMP/TP/FR/20"/>
    <x v="145"/>
    <n v="1085542650"/>
    <m/>
    <m/>
    <m/>
    <d v="2020-11-23T00:00:00"/>
    <n v="90"/>
    <s v="ECORA"/>
    <n v="1"/>
    <x v="44"/>
    <n v="7.0000000000000007E-2"/>
    <n v="0.1"/>
    <n v="0.1"/>
    <n v="0"/>
    <n v="0.1"/>
    <s v="TRAVAUX PRIORITAIRES 2018-2019_x000a_Arrêt de chantier"/>
    <x v="101"/>
    <s v="Km"/>
  </r>
  <r>
    <s v="218"/>
    <s v="CP 19"/>
    <s v="CP 19"/>
    <s v="DRTP ITASY"/>
    <s v="Travaux d'entretien courant de la RNS 1 en terre"/>
    <s v="Travaux d'Entretien"/>
    <x v="2"/>
    <s v="ETAT MALAGASY"/>
    <s v="NA"/>
    <s v="Serge RANAIVOARIMANANA Mbinintsoa SRTP 034 70 334 44"/>
    <x v="0"/>
    <x v="41"/>
    <s v="Km de route réhabilitée"/>
    <s v="9.1"/>
    <s v="Km de route entretenue"/>
    <m/>
    <m/>
    <m/>
    <m/>
    <x v="0"/>
    <x v="51"/>
    <s v="Analavory"/>
    <s v="Usagers de la route"/>
    <m/>
    <m/>
    <m/>
    <m/>
    <m/>
    <m/>
    <x v="146"/>
    <m/>
    <m/>
    <m/>
    <m/>
    <m/>
    <m/>
    <m/>
    <m/>
    <x v="45"/>
    <m/>
    <n v="0"/>
    <n v="0"/>
    <n v="0"/>
    <n v="0"/>
    <m/>
    <x v="0"/>
    <s v="Km"/>
  </r>
  <r>
    <s v="218"/>
    <s v="CP 19"/>
    <m/>
    <s v="DRTP ITASY"/>
    <s v="Travaux d'entretien courant de la RNS 1 en terre"/>
    <s v="Travaux d'Entretien"/>
    <x v="2"/>
    <s v="ETAT MALAGASY"/>
    <s v="NA"/>
    <s v="DRTP Itasy"/>
    <x v="0"/>
    <x v="3"/>
    <s v="Km de route réhabilitée"/>
    <s v="9.1"/>
    <s v="Km de route entretenue"/>
    <s v="S 18°899'142&quot; / E 46°663'060&quot;"/>
    <s v="S 18°856'286&quot; / E  46°637'662&quot;"/>
    <s v="128+000"/>
    <s v="134+000"/>
    <x v="0"/>
    <x v="51"/>
    <s v="Analavory"/>
    <s v="Usagers de la route"/>
    <m/>
    <m/>
    <m/>
    <m/>
    <m/>
    <s v="CONVENTION N° 01- DRTP/Itasy/CP 19/FER/2021"/>
    <x v="147"/>
    <m/>
    <m/>
    <m/>
    <m/>
    <m/>
    <n v="60"/>
    <s v="TANATSARA"/>
    <n v="-741.63333333333333"/>
    <x v="45"/>
    <m/>
    <n v="0"/>
    <n v="0"/>
    <n v="0"/>
    <n v="0"/>
    <s v="Suspendu"/>
    <x v="0"/>
    <s v="Km"/>
  </r>
  <r>
    <s v="218"/>
    <s v="CP 19"/>
    <m/>
    <s v="DRTP ITASY"/>
    <s v="Travaux d'entretien courant de la RNS 1 en terre"/>
    <s v="Travaux d'Entretien"/>
    <x v="2"/>
    <s v="ETAT MALAGASY"/>
    <s v="NA"/>
    <s v="DRTP Itasy"/>
    <x v="0"/>
    <x v="28"/>
    <s v="Km de route réhabilitée"/>
    <s v="9.1"/>
    <s v="Km de route entretenue"/>
    <s v="S 18°856'286&quot; / E 46°637'662&quot;"/>
    <s v="S 18°861'595&quot; / E  46°612'872&quot;"/>
    <s v="134+000"/>
    <s v="138+000"/>
    <x v="0"/>
    <x v="51"/>
    <s v="Analavory"/>
    <s v="Usagers de la route"/>
    <m/>
    <m/>
    <m/>
    <m/>
    <m/>
    <s v="CONVENTION N° 02- DRTP/Itasy/CP 19/FER/2021"/>
    <x v="148"/>
    <m/>
    <m/>
    <m/>
    <m/>
    <m/>
    <n v="60"/>
    <s v="TANATSARA"/>
    <n v="-741.63333333333333"/>
    <x v="45"/>
    <m/>
    <n v="0"/>
    <n v="0"/>
    <n v="0"/>
    <n v="0"/>
    <s v="Suspendu"/>
    <x v="0"/>
    <s v="Km"/>
  </r>
  <r>
    <s v="206"/>
    <s v="CP"/>
    <s v="CP"/>
    <s v="DAU"/>
    <s v="FOURNITURE DE PONTS METALLIQUES MODULAIRES TYPE MABEY - POUR SUPERSTRUCTURE DU PONT MANAKARABE"/>
    <s v="Fourniture"/>
    <x v="2"/>
    <s v="ETAT MALAGASY"/>
    <n v="6000000000"/>
    <s v="Rija DAU_x000a_Tel : 034 15 002 96_x000a_Mail : ikemarija@yahoo.fr"/>
    <x v="10"/>
    <x v="85"/>
    <m/>
    <s v="9.1"/>
    <m/>
    <m/>
    <m/>
    <m/>
    <m/>
    <x v="29"/>
    <x v="68"/>
    <s v="Manakara"/>
    <m/>
    <m/>
    <m/>
    <m/>
    <m/>
    <m/>
    <s v="Marché subséquent n°003-FR/MATP/PRMP/TP-FR.21 relatif au contrat cadre n° 011CCFR/MATP/PRMP/TP-FR.20"/>
    <x v="149"/>
    <n v="6990000000"/>
    <m/>
    <m/>
    <m/>
    <m/>
    <n v="90"/>
    <s v="OCEAN TRADE"/>
    <m/>
    <x v="45"/>
    <m/>
    <n v="0"/>
    <n v="0"/>
    <n v="0"/>
    <m/>
    <s v="Marché attribué mais non visé par le FR :_x000a_Montant du marché supérieur au budget alloué par la COA du FR"/>
    <x v="0"/>
    <s v="ml de pont mabey livré"/>
  </r>
  <r>
    <s v="206"/>
    <s v="CP"/>
    <s v="CP"/>
    <s v="DAU"/>
    <s v="Travaux d’urgence de mise en place d'un appui intermédiaire du pont Bailey sur la RN7 au pk 322+000 Vohiposa et démontage du pont Bailey sur la déviation"/>
    <s v="Travaux d'Urgence"/>
    <x v="2"/>
    <s v="ETAT MALAGASY"/>
    <n v="1300000000"/>
    <s v="Rija DAU_x000a_Tel : 034 15 002 96_x000a_Mail : ikemarija@yahoo.fr"/>
    <x v="6"/>
    <x v="1"/>
    <m/>
    <s v="9.1"/>
    <m/>
    <m/>
    <m/>
    <s v="322+000"/>
    <m/>
    <x v="28"/>
    <x v="69"/>
    <s v="Ambositra_x000a_Vohiposa_x000a_Ambohimahasoa_x000a_Alakamisy Ambohimaha"/>
    <m/>
    <m/>
    <d v="2021-10-14T00:00:00"/>
    <d v="2021-10-20T00:00:00"/>
    <d v="2021-10-25T00:00:00"/>
    <m/>
    <s v="026-TR/MATP/PRMP/TP-FR.21"/>
    <x v="150"/>
    <n v="1213945200"/>
    <m/>
    <m/>
    <m/>
    <m/>
    <n v="120"/>
    <s v="SAMS CONSTRUCTION"/>
    <m/>
    <x v="45"/>
    <m/>
    <n v="0"/>
    <n v="0"/>
    <n v="0"/>
    <m/>
    <s v="En attente Autorisation d'engagement à la Présidence_x000a_Envoyé présidence le 25/10/2021"/>
    <x v="0"/>
    <s v="ML d'ouvrage"/>
  </r>
  <r>
    <s v="206"/>
    <m/>
    <m/>
    <s v="DRTP AMORON'I MANIA"/>
    <s v="1.2. Entretenir les infrastructures routières de développement des pôles de croissances"/>
    <s v="Travaux d'Entretien"/>
    <x v="3"/>
    <s v="ETAT MALAGASY"/>
    <m/>
    <s v="SRTP"/>
    <x v="0"/>
    <x v="86"/>
    <m/>
    <s v="9.1"/>
    <m/>
    <m/>
    <m/>
    <m/>
    <m/>
    <x v="30"/>
    <x v="26"/>
    <m/>
    <m/>
    <m/>
    <m/>
    <m/>
    <m/>
    <m/>
    <m/>
    <x v="151"/>
    <m/>
    <m/>
    <m/>
    <m/>
    <m/>
    <m/>
    <m/>
    <e v="#DIV/0!"/>
    <x v="27"/>
    <m/>
    <n v="0.05"/>
    <n v="0.05"/>
    <n v="0"/>
    <n v="0.05"/>
    <m/>
    <x v="3"/>
    <s v="Km"/>
  </r>
  <r>
    <s v="206"/>
    <m/>
    <m/>
    <s v="DRTP AMORON'I MANIA"/>
    <s v="3.1. Réhabiliter les routes RN et RR"/>
    <s v="Travaux d'Entretien"/>
    <x v="3"/>
    <s v="ETAT MALAGASY"/>
    <m/>
    <s v="SRTP"/>
    <x v="0"/>
    <x v="9"/>
    <m/>
    <s v="9.1"/>
    <m/>
    <m/>
    <m/>
    <m/>
    <m/>
    <x v="30"/>
    <x v="26"/>
    <m/>
    <m/>
    <m/>
    <m/>
    <m/>
    <m/>
    <m/>
    <m/>
    <x v="152"/>
    <m/>
    <m/>
    <m/>
    <m/>
    <m/>
    <m/>
    <m/>
    <e v="#DIV/0!"/>
    <x v="27"/>
    <m/>
    <n v="0.05"/>
    <n v="0.05"/>
    <n v="0"/>
    <n v="0.05"/>
    <m/>
    <x v="54"/>
    <s v="Km"/>
  </r>
  <r>
    <s v="206"/>
    <m/>
    <m/>
    <s v="DRTP ANALAMANGA"/>
    <s v="Travaux d'Aménagement de la route reliant la voie rapide AMBODIFASINA et la RN3 ANTSOFONONDRY"/>
    <s v="Travaux de Construction"/>
    <x v="4"/>
    <s v="ETAT MALAGASY"/>
    <m/>
    <s v="Ingénieur en Chef: ANDRIAMALALAVONJY Solomanoro_x000a_Ingénieur Chargé de contrôle: RAZAFINDRIANILANA Hoby_x000a_Ingénieur Chargé de surveillance: RAVONINJATOVO Marc Rolando_x000a_Assistant de surveillance: RASOANAIVO Lalaina Huacinthe/ _x000a_RAKOTONAIVO Andrianarijao Benjamina"/>
    <x v="0"/>
    <x v="17"/>
    <m/>
    <s v="9.1"/>
    <m/>
    <s v="18°49'03,6&quot; S /47°30'58,8E"/>
    <s v="18°49'28,8&quot;S /47°33'30,0&quot;E"/>
    <m/>
    <m/>
    <x v="1"/>
    <x v="52"/>
    <s v="ANOSIAVARATRA"/>
    <m/>
    <m/>
    <m/>
    <m/>
    <m/>
    <m/>
    <s v="CONVENTION N° 02-MATP/2021"/>
    <x v="153"/>
    <m/>
    <m/>
    <m/>
    <m/>
    <d v="2021-03-26T00:00:00"/>
    <n v="90"/>
    <s v="ECORA/CHECC"/>
    <n v="-2.0777777777777779"/>
    <x v="1"/>
    <m/>
    <n v="1"/>
    <n v="1"/>
    <n v="0"/>
    <n v="1"/>
    <s v="Periode de garantie; RP : 05/11/2021"/>
    <x v="16"/>
    <s v="Km"/>
  </r>
  <r>
    <s v="206"/>
    <s v="318"/>
    <s v="RECONSTRUCTION DES OUVRAGES D'ART"/>
    <s v="DRTP VAKINANKARATRA / DIRECTION GENERALE DES TRAVAUX PUBLICS (DGTP) / DIRECTION DES INFRASTRUCTURES (DINFRA)"/>
    <s v="Travaux de construction d'un pont Définitif à BETSIZARAINA commune rurale Ambohiborina.Faratsiho"/>
    <s v="Travaux de Construction"/>
    <x v="4"/>
    <s v="ETAT MALAGASY"/>
    <n v="240000000"/>
    <s v="RATIARISOA Thierry_x000a_Chef de Service OA DINFRA_x000a_rthierryrandrianarison@gmail.com_x000a_0340561413"/>
    <x v="6"/>
    <x v="51"/>
    <s v="Nbr ouvrage réhabilité"/>
    <s v="9.1.1"/>
    <s v="Nbr Ouvrages d'art et de franchissement entretenus "/>
    <s v="(19°22'38,9''S;47°05'11,4''E)"/>
    <m/>
    <s v="Route communale"/>
    <m/>
    <x v="9"/>
    <x v="21"/>
    <s v="CR AMBOHIBORONA"/>
    <s v="Paysans"/>
    <m/>
    <m/>
    <m/>
    <m/>
    <m/>
    <s v="123-TR/MAHTP/PRMP/TP.RPI.19 "/>
    <x v="154"/>
    <n v="204354086.40000001"/>
    <m/>
    <m/>
    <m/>
    <d v="2020-11-26T00:00:00"/>
    <n v="120"/>
    <s v="NATHAN"/>
    <n v="-2.3083333333333331"/>
    <x v="1"/>
    <n v="1"/>
    <n v="1"/>
    <n v="1"/>
    <n v="0"/>
    <n v="1"/>
    <s v="Période de garantie_x000a_Date réception provisoire: 07/04/2021"/>
    <x v="51"/>
    <s v="ML d'ouvrage"/>
  </r>
  <r>
    <s v="218"/>
    <s v="387"/>
    <s v="TRAVAUX  D'ENTRETIEN COURANT DES OUVRAGES D'ART (TECOA)"/>
    <s v="DRTP ITASY"/>
    <s v="Travaux de construction de pavage de la RP85 reliant le fokontany Saromilanja Soanierana Ambony Avaratra et la CU d'Arivonimamo"/>
    <s v="Travaux de Réhabilitation"/>
    <x v="4"/>
    <s v="ETAT MALAGASY"/>
    <m/>
    <s v="DRATP ITASY"/>
    <x v="0"/>
    <x v="87"/>
    <s v="Km de route réhabilitée"/>
    <s v="9.1"/>
    <s v="Km de route réhabilitée et/ou construite"/>
    <m/>
    <m/>
    <m/>
    <m/>
    <x v="0"/>
    <x v="0"/>
    <s v="Arivonimamo I et Arivonimamo II"/>
    <m/>
    <m/>
    <m/>
    <m/>
    <m/>
    <m/>
    <s v="CONVENTION N°003-TX/REG/ITA/2020"/>
    <x v="155"/>
    <n v="216850000"/>
    <m/>
    <m/>
    <m/>
    <d v="2020-06-30T00:00:00"/>
    <n v="90"/>
    <s v="FENOSOA"/>
    <n v="-5.0666666666666664"/>
    <x v="1"/>
    <m/>
    <n v="1"/>
    <n v="1"/>
    <n v="0"/>
    <n v="1"/>
    <s v="En période de garantie_x000a_date de réception provisoire : 07/07/2021"/>
    <x v="102"/>
    <s v="Km"/>
  </r>
  <r>
    <s v="218"/>
    <m/>
    <m/>
    <s v="REGION ITASY"/>
    <s v="Travaux de réhabilitation des Ruelles dans la ville de Miarinarivo"/>
    <s v="Travaux de Réhabilitation"/>
    <x v="4"/>
    <s v="ETAT MALAGASY"/>
    <s v="NA"/>
    <s v="REGION ITASY_x000a_DRTP Itasy"/>
    <x v="0"/>
    <x v="43"/>
    <s v="Km de route réhabilitée"/>
    <s v="9.1"/>
    <s v="Km de route réhabilitée"/>
    <m/>
    <m/>
    <m/>
    <m/>
    <x v="0"/>
    <x v="51"/>
    <s v="Miarinarivo I"/>
    <s v="Usagers de la route"/>
    <m/>
    <m/>
    <m/>
    <m/>
    <m/>
    <s v="CONVENTION N°001-TX/REG/ITA/2020"/>
    <x v="156"/>
    <n v="636393888"/>
    <m/>
    <m/>
    <m/>
    <m/>
    <n v="90"/>
    <s v="FANOMEZANA"/>
    <n v="-494.0888888888889"/>
    <x v="1"/>
    <n v="1"/>
    <n v="1"/>
    <n v="1"/>
    <n v="0"/>
    <n v="1"/>
    <s v="En période de garantie_x000a_date de réception provisoire : 22/07/2020"/>
    <x v="103"/>
    <s v="Km"/>
  </r>
  <r>
    <s v="218"/>
    <m/>
    <m/>
    <s v="REGION ITASY"/>
    <s v="Travaux de réhabilitation de la RP 92 reliant Miarinarivo - Manazary et de la RP 99 reliant Manazary à Amboniazy"/>
    <s v="Travaux de Réhabilitation"/>
    <x v="4"/>
    <s v="ETAT MALAGASY"/>
    <s v="NA"/>
    <s v="REGION ITASY_x000a_DRTP Itasy"/>
    <x v="0"/>
    <x v="84"/>
    <s v="Km de route réhabilitée"/>
    <s v="9.1"/>
    <s v="Km de route réhabilitée"/>
    <m/>
    <m/>
    <m/>
    <m/>
    <x v="0"/>
    <x v="51"/>
    <s v="Miarinarivo I_x000a_Miarinarivo II_x000a_Manazary"/>
    <s v="Usagers de la route"/>
    <m/>
    <m/>
    <m/>
    <m/>
    <m/>
    <s v="CONVENTION N°002-TX/REG/ITA/2020"/>
    <x v="157"/>
    <n v="536668800"/>
    <m/>
    <m/>
    <m/>
    <d v="2020-06-11T00:00:00"/>
    <n v="90"/>
    <s v="MAHAVITA"/>
    <n v="-5.2777777777777777"/>
    <x v="1"/>
    <n v="1"/>
    <n v="1"/>
    <n v="1"/>
    <n v="0"/>
    <n v="1"/>
    <s v="En période de garantie_x000a_date de réception provisoire : 31/10/2020"/>
    <x v="104"/>
    <s v="Km"/>
  </r>
  <r>
    <s v="206"/>
    <m/>
    <m/>
    <s v="DIRECTION DES INFRASTRUCTURES (DINFRA)"/>
    <s v="Travaux de rehabilitation de la voie urbaine dans les grandes villes repartis en sept lts (contrat cadre) Lot 1 : VILLE D'ANTANANARIVO"/>
    <s v="Travaux de Réhabilitation"/>
    <x v="4"/>
    <s v="ETAT MALAGASY"/>
    <m/>
    <s v="Ingénieur en Chef: ANDRIAMALALAVONJY Solomanoro;_x000a_Ingénieur Chargé de contrôle: RAVONINJATOVO Marc Rolando;_x000a_Ingénieur Chargé de surveillance: ANDRIANTSILAIZINA Erickson_x000a_Assistant de surveillance: RAKOTONAIVO Benjamina "/>
    <x v="0"/>
    <x v="2"/>
    <m/>
    <n v="9.1"/>
    <s v="Km de route entretenue"/>
    <s v="latitude  18°55'8,57''S  Longitude  47°31'41,14''E"/>
    <s v="Latitude  18°56'7,91''S  Longitude  47°31'43,10''E"/>
    <m/>
    <m/>
    <x v="1"/>
    <x v="70"/>
    <s v="Commune Urbaine d'Antananarivo"/>
    <m/>
    <m/>
    <m/>
    <m/>
    <m/>
    <m/>
    <s v="MARCHE SUBSEQUENT N°01-MCC/MATP/PRMP/TP-RPI,20 RELATIF AU CONTRAT CADRE N°01 CC/MATP/PRMP/TP-RPI,20"/>
    <x v="158"/>
    <n v="753757194.41999996"/>
    <m/>
    <m/>
    <m/>
    <d v="2021-02-19T00:00:00"/>
    <n v="45"/>
    <s v="SMATP"/>
    <n v="-5.9333333333333336"/>
    <x v="1"/>
    <m/>
    <n v="1"/>
    <n v="1"/>
    <n v="0"/>
    <n v="1"/>
    <s v="Periode de garantie ; RP : 30/06/2021"/>
    <x v="0"/>
    <s v="Km"/>
  </r>
  <r>
    <s v="206"/>
    <m/>
    <m/>
    <s v="DIRECTION DES INFRASTRUCTURES (DINFRA)"/>
    <s v="TRAVAUX DE REHABILITATION DE LA VOIE URBAINE DANS LES GRANDES VILLES REPARTIS EN SEPT LOTS (CONTRAT CADRE): LOT 1 :VILLE D'ANTANANARIVO_x000a_Axe: Ankadimbahoaka vers Amapsika: PK 0+500 au PK0+930"/>
    <s v="Travaux de Réhabilitation"/>
    <x v="4"/>
    <s v="ETAT MALAGASY"/>
    <m/>
    <s v="Ingénieur en Chef: ANDRIAMALALAVONJY Solomanoro_x000a_Ingénieur de contrôle: RAVONINJATOVO Marc Rolando_x000a_Ingenieur de surveillance: ANDRIANTSILAIZINA Erickson_x000a_Ingénieur de surveillance: RAZAFITSIALONINA Andry Tahiry_x000a_Assistant de surveillance: ZAFINDRAZAKA Todisoa Tsiky_x000a_Assistant de surveillance: RAKOTOMANANA José"/>
    <x v="0"/>
    <x v="88"/>
    <m/>
    <n v="9.1"/>
    <s v="Km de route entretenue"/>
    <s v="latitude S18°56'43''48&quot;  longitude E47°31'8''87&quot;"/>
    <s v="latitude S18°56'47''08&quot;  longitude E 47°30°56''02&quot;"/>
    <s v=" PK 0+500"/>
    <s v="PK 0+930 (shell)"/>
    <x v="1"/>
    <x v="70"/>
    <s v="Commune Urbaine d'Antananarivo"/>
    <m/>
    <m/>
    <m/>
    <m/>
    <m/>
    <m/>
    <s v="MARCHE SUBSEQUENT N°020-MCC/MATP/PRMP/TP-RPI,20 RELATIF AU CONTRAT CADRE N°01CC/MATP/PRMP/TP-RPI,20"/>
    <x v="159"/>
    <n v="199352750"/>
    <m/>
    <m/>
    <m/>
    <d v="2020-12-22T00:00:00"/>
    <n v="30"/>
    <s v="ENTREPRISE ISO CONSTRUCTION"/>
    <n v="-11.366666666666667"/>
    <x v="1"/>
    <m/>
    <n v="1"/>
    <n v="1"/>
    <n v="0"/>
    <n v="1"/>
    <s v="Periode de garantie ; RP : 21/02/2021_x000a_Dossiers de paiement transmis au trésor à hauteur de 100%_x000a_"/>
    <x v="105"/>
    <s v="Km"/>
  </r>
  <r>
    <s v="206"/>
    <m/>
    <m/>
    <s v="DIRECTION DES INFRASTRUCTURES (DINFRA)"/>
    <s v="TRAVAUX DE REHABILITATION DE LA VOIE URBAINE DANS LES GRANDES VILLES REPARTIS EN SEPT LOTS (CONTRAT CADRE): LOT 1 :VILLE D'ANTANANARIVO_x000a_Axe: Ankadimbahoaka vers Amapsika: PK0+930 (station Shell) au PK 3 (Anosizato)"/>
    <s v="Travaux de Réhabilitation"/>
    <x v="4"/>
    <s v="ETAT MALAGASY"/>
    <m/>
    <s v="Ingénieur en Chef: ANDRIAMALALAVONJY Solomanoro_x000a_Ingénieur de contrôle: RAVONINJATOVO Marc Rolando_x000a_Ingenieur de surveillance: ANDRIANTSILAIZINA Erickson_x000a_Ingénieur de surveillance: RAZAFITSIALONINA Andry Tahiry_x000a_Assistant de surveillance: ZAFINDRAZAKA Todisoa Tsiky_x000a_Assistant de surveillance: RAKOTOMANANA José"/>
    <x v="0"/>
    <x v="89"/>
    <m/>
    <n v="9.1"/>
    <s v="Km de route entretenue"/>
    <s v="latitude S18°56'47''08&quot;  longitude E47°30'56''02&quot;"/>
    <s v="latitude S18°56'15''61&quot;  longitude E 47°29'58''45&quot;"/>
    <s v="PK 0+930 (station shell)"/>
    <s v="PK 3 (Anosizato)"/>
    <x v="1"/>
    <x v="54"/>
    <m/>
    <m/>
    <m/>
    <m/>
    <m/>
    <m/>
    <m/>
    <s v="MARCHE SUBSEQUENT N°021-MCC/MATP/PRMP/TP-RPI,20 RELATIF AU CONTRAT CADRE N°01CC/MATP/PRMP/TP-RPI.20"/>
    <x v="160"/>
    <n v="199556600"/>
    <m/>
    <m/>
    <m/>
    <d v="2020-12-22T00:00:00"/>
    <n v="30"/>
    <s v="ENTREPRISE ISO CONSTRUCTION"/>
    <n v="-11.366666666666667"/>
    <x v="1"/>
    <m/>
    <n v="1"/>
    <n v="1"/>
    <n v="0"/>
    <n v="1"/>
    <s v="Periode de garantie ; RP : 21/01/2021_x000a_Dossiers de paiement transmis au trésor à hauteur de 100%_x000a_"/>
    <x v="106"/>
    <s v="Km"/>
  </r>
  <r>
    <s v="218"/>
    <s v="387"/>
    <s v="TRAVAUX  D'ENTRETIEN COURANT DES OUVRAGES D'ART (TECOA)"/>
    <s v="DRTP ITASY"/>
    <s v="Dégradation de chaussée au PK 28+900 de la RNS 1 (Imerintsiatosika)"/>
    <s v="Travaux d'Entretien"/>
    <x v="4"/>
    <s v="ETAT MALAGASY"/>
    <m/>
    <s v="Serge RANAIVOARIMANANA Mbinintsoa SRTP 034 70 334 44/ 033 17 844 47"/>
    <x v="0"/>
    <x v="90"/>
    <s v="Km de route entretenue"/>
    <s v="9.1"/>
    <s v="Km de route entretenue"/>
    <m/>
    <m/>
    <m/>
    <m/>
    <x v="0"/>
    <x v="71"/>
    <s v="Ambatomirahavavy-Imeritsiatosika-Arivonimamo-Soamahamanina-Miarinarivo-Analavory-Alatsinainikely-Ampefy-Ampary-_x000a_Soavinandriana"/>
    <m/>
    <m/>
    <m/>
    <m/>
    <m/>
    <m/>
    <m/>
    <x v="161"/>
    <m/>
    <m/>
    <m/>
    <m/>
    <m/>
    <m/>
    <m/>
    <e v="#DIV/0!"/>
    <x v="1"/>
    <m/>
    <n v="1"/>
    <n v="1"/>
    <n v="0"/>
    <n v="1"/>
    <s v="Partenariat 3P"/>
    <x v="107"/>
    <s v="Km"/>
  </r>
  <r>
    <s v="206"/>
    <s v="369"/>
    <s v="CONSTRUCTION ET REHABILITATION DES ROUTES NATIONALES"/>
    <s v="DRTP VATOVAVY FITOVINANY"/>
    <s v="Travaux de réparation des ouvrages sur la RNT14 au PK40+456, au PK41+000, au PK87+200, au PK89+120"/>
    <s v="Travaux d'Entretien"/>
    <x v="4"/>
    <s v="ETAT MALAGASY"/>
    <n v="465325040"/>
    <s v="RANDRIANARIVELO Herimanantsoa_x000a_Directeur Régional_x000a_034 01 73975 / 034 11 391 00 herimanantsoa@moov.mg"/>
    <x v="0"/>
    <x v="28"/>
    <m/>
    <s v="9.1"/>
    <m/>
    <s v="Début:21°18’16’’S – 47°37’30’’E"/>
    <s v="Fin: 21°59'41&quot;S-47°22'14&quot;E"/>
    <s v="40+456"/>
    <s v="89+120"/>
    <x v="2"/>
    <x v="72"/>
    <s v="Ifanadiana-Tolongoina-Manampatrana-Ikongo"/>
    <m/>
    <m/>
    <m/>
    <m/>
    <m/>
    <m/>
    <s v="N°049-TR-MAHTP/PRMP/TP-RPI.20"/>
    <x v="162"/>
    <n v="465325040"/>
    <m/>
    <m/>
    <m/>
    <d v="2020-12-16T00:00:00"/>
    <n v="120"/>
    <s v="Es EHS"/>
    <n v="-2.1416666666666666"/>
    <x v="1"/>
    <m/>
    <n v="0.95"/>
    <n v="1"/>
    <n v="5.0000000000000044E-2"/>
    <n v="1"/>
    <s v="Arrêt de Chantier le 26 février 2021 suite à la montée des eaux; reprise des travaux le 26 Avril 2021"/>
    <x v="73"/>
    <s v="Km"/>
  </r>
  <r>
    <s v="206"/>
    <s v="450"/>
    <s v="TRAVAUX D’URGENCE DES INFRASTRUCTURES ROUTIERES"/>
    <s v="DAU / DRTP BETSIBOKA"/>
    <s v="Travaux de traitement des points noirs au PK 8+000 et PK 9+200 de la RNT 8C"/>
    <s v="Travaux d'Entretien"/>
    <x v="4"/>
    <s v="ETAT MALAGASY"/>
    <n v="151611400"/>
    <s v="Rija DAU_x000a_Tel : 034 15 002 96_x000a_Mail : ikemarija@yahoo.fr"/>
    <x v="0"/>
    <x v="91"/>
    <m/>
    <s v="9.1"/>
    <m/>
    <m/>
    <m/>
    <s v="8+000"/>
    <s v="9+200"/>
    <x v="26"/>
    <x v="73"/>
    <s v="Bemokotra"/>
    <m/>
    <m/>
    <m/>
    <m/>
    <m/>
    <m/>
    <s v="007 - TR/MATP/PRMP/TP-RPI.21"/>
    <x v="163"/>
    <n v="151611400"/>
    <m/>
    <m/>
    <m/>
    <d v="2021-08-16T00:00:00"/>
    <n v="90"/>
    <s v="Type"/>
    <n v="0.87"/>
    <x v="1"/>
    <n v="0"/>
    <n v="1"/>
    <n v="1"/>
    <n v="0"/>
    <n v="1"/>
    <s v="Travaux terminés_x000a_Réception provisoire effectuée le 29/10/2021"/>
    <x v="108"/>
    <s v="Km"/>
  </r>
  <r>
    <s v="206"/>
    <n v="258"/>
    <s v="PROJET DE REHABILITATION DE ROUTES POUR DESENCLAVEMENT"/>
    <s v="DRTP VAKINANKARATRA / DIRECTION GENERALE DES TRAVAUX PUBLICS (DGTP) / DIRECTION DES INFRASTRUCTURES (DINFRA)"/>
    <s v="Travaux d’entretien de routes à Antanifotsy"/>
    <s v="Travaux d'Entretien"/>
    <x v="4"/>
    <s v="ETAT MALAGASY"/>
    <n v="500000000"/>
    <s v="RAKOTOVAO Andriatiana Marcellin_x000a_Chef de Service Route DINFRA_x000a_rktv.marcellin@gmail.com_x000a_0340556196"/>
    <x v="0"/>
    <x v="4"/>
    <s v="Km  de route entretenue"/>
    <s v="9.1.1"/>
    <s v="Pourcentage des Routes nationales structurantes en bon état"/>
    <s v="(19°40'01,1''S;47°19'19,4''E)"/>
    <s v="(19°44'09,6''S;47°17'08,3''E)"/>
    <s v="Carrefour vers district Antanifotsy"/>
    <s v="CR Ambatolahy"/>
    <x v="9"/>
    <x v="74"/>
    <s v="CR ANTANIFOTSY _x000a_CR AMBATOLAHY"/>
    <s v="Paysans"/>
    <m/>
    <m/>
    <m/>
    <m/>
    <m/>
    <s v="022-TR/MATP/PRMP/TP-RPI.20"/>
    <x v="164"/>
    <n v="405750935.88"/>
    <m/>
    <m/>
    <m/>
    <d v="2021-01-11T00:00:00"/>
    <n v="90"/>
    <s v="SEMLS"/>
    <n v="1"/>
    <x v="1"/>
    <n v="1"/>
    <n v="1"/>
    <n v="1"/>
    <n v="0"/>
    <n v="1"/>
    <s v="Période de garantie_x000a_Réception provisoire le 17 juin 2021"/>
    <x v="3"/>
    <s v="Km"/>
  </r>
  <r>
    <s v="206"/>
    <n v="258"/>
    <s v="PROJET DE REHABILITATION DE ROUTES POUR DESENCLAVEMENT"/>
    <s v="DRTP VAKINANKARATRA / DIRECTION GENERALE DES TRAVAUX PUBLICS (DGTP) / DIRECTION DES INFRASTRUCTURES (DINFRA)"/>
    <s v="Travaux d'entretien périodique de la route reliant Antanambao - Ambatovinaky dans la Commune rurale d'Antanambao (route des pommes)"/>
    <s v="Travaux d'Entretien"/>
    <x v="4"/>
    <s v="ETAT MALAGASY"/>
    <n v="640000000"/>
    <s v="RAKOTOVAO Andriatiana Marcellin_x000a_Chef de Service Route DINFRA_x000a_rktv.marcellin@gmail.com_x000a_0340556196"/>
    <x v="0"/>
    <x v="60"/>
    <s v="Km  de route entretenue"/>
    <s v="9.1.1"/>
    <s v="Pourcentage des Routes nationales structurantes en bon état"/>
    <s v="(19°47'08,1''S;47°16'53,0''E)"/>
    <s v="(19°57'16,7''S;47°34'19,8''E)"/>
    <s v="CR Antanambao"/>
    <s v="Fkt Ambatovinaky"/>
    <x v="9"/>
    <x v="65"/>
    <s v="CR ANTANAMBAO"/>
    <s v="Paysans"/>
    <m/>
    <m/>
    <m/>
    <m/>
    <m/>
    <s v="006-TR/MATP/PRMP/TP-RPI.20"/>
    <x v="165"/>
    <n v="556402072"/>
    <m/>
    <m/>
    <m/>
    <d v="2020-12-11T00:00:00"/>
    <n v="120"/>
    <s v="ASC"/>
    <n v="1"/>
    <x v="1"/>
    <n v="1"/>
    <n v="1"/>
    <n v="1"/>
    <n v="0"/>
    <n v="1"/>
    <s v="Période de garantie"/>
    <x v="63"/>
    <s v="Km"/>
  </r>
  <r>
    <s v="206"/>
    <n v="369"/>
    <s v="CONSTRUCTION ET REHABILITATION DES ROUTES NATIONALES"/>
    <s v="DRTP VAKINANKARATRA / DIRECTION GENERALE DES TRAVAUX PUBLICS (DGTP) / DIRECTION DES INFRASTRUCTURES (DINFRA)"/>
    <s v="Travaux d’entretien de la route entre PK 12 et PK 141 sur la RN 7"/>
    <s v="Travaux d'Entretien"/>
    <x v="4"/>
    <s v="ETAT MALAGASY"/>
    <n v="2000000000"/>
    <s v="BOTOMANOVATSARA Fils_x000a_Ingénieur des TP DINFRA_x000a_kokondro@gmx.fr_x000a_0340556184"/>
    <x v="0"/>
    <x v="46"/>
    <s v="Km  de route entretenue"/>
    <s v="9.1.1"/>
    <s v="Pourcentage des Routes nationales structurantes en bon état"/>
    <m/>
    <m/>
    <s v="109+000/RNP7"/>
    <s v="127+000/RNP7"/>
    <x v="9"/>
    <x v="65"/>
    <s v="CR ANTANIFOTSY _x000a_CR AMBOHIBARY SAMBAINA"/>
    <s v="Usagers RNP 7"/>
    <m/>
    <m/>
    <m/>
    <m/>
    <m/>
    <s v="023-TR/MATP/PRMP/TP-RPI.20"/>
    <x v="166"/>
    <n v="1995728846.4000001"/>
    <m/>
    <m/>
    <m/>
    <d v="2020-12-14T00:00:00"/>
    <n v="150"/>
    <s v="LA PRECISION"/>
    <n v="1"/>
    <x v="1"/>
    <n v="1"/>
    <n v="1"/>
    <n v="1"/>
    <n v="0"/>
    <n v="1"/>
    <s v="Période de garantie"/>
    <x v="109"/>
    <s v="Km"/>
  </r>
  <r>
    <s v="206"/>
    <n v="369"/>
    <s v="CONSTRUCTION ET REHABILITATION DES ROUTES NATIONALES"/>
    <s v="DRTP VAKINANKARATRA / DIRECTION GENERALE DES TRAVAUX PUBLICS (DGTP) / DIRECTION DES INFRASTRUCTURES (DINFRA)"/>
    <s v="Travaux d’entretien Améliorant et Spécialisé de la RNP 7 entre les PK 66 et 165 (Borne n°66/Antsirabe)_x000a_"/>
    <s v="Travaux d'Entretien"/>
    <x v="4"/>
    <s v="ETAT MALAGASY"/>
    <n v="4000000000"/>
    <s v="AGENCE ROUTIERE"/>
    <x v="0"/>
    <x v="69"/>
    <s v="Km  de route entretenue"/>
    <s v="9.1.1"/>
    <s v="Pourcentage des Routes nationales structurantes en bon état"/>
    <m/>
    <m/>
    <s v="127+000/RNP7"/>
    <s v="145+000/RNP7"/>
    <x v="9"/>
    <x v="65"/>
    <s v="CR AMBOHIBARY SAMBAINA"/>
    <s v="Usagers RNP 7"/>
    <m/>
    <m/>
    <m/>
    <m/>
    <m/>
    <s v="227-AR/FR/PRMP/UGPM.2020 "/>
    <x v="167"/>
    <n v="3034839680"/>
    <m/>
    <m/>
    <m/>
    <d v="2021-02-24T00:00:00"/>
    <n v="45"/>
    <s v="COLAS"/>
    <n v="1"/>
    <x v="1"/>
    <n v="1"/>
    <n v="1"/>
    <n v="1"/>
    <n v="0"/>
    <n v="1"/>
    <s v="Période de garantie"/>
    <x v="72"/>
    <s v="Km"/>
  </r>
  <r>
    <s v="206"/>
    <m/>
    <m/>
    <s v="DIRECTION DES INFRASTRUCTURES (DINFRA)"/>
    <s v="TRAVAUX DE REHABILITATION DE LA VOIE URBAINE DANS LES GRANDES VILLES REPARTIS EN SEPT LOTS (CONTRAT CADRE): LOT 1 :VILLE D'ANTANANARIVO_x000a_Axe: Ankadimbahoaka vers Ampasika: PK 0 au PK0+500"/>
    <s v="Travaux d'Entretien"/>
    <x v="4"/>
    <s v="ETAT MALAGASY"/>
    <m/>
    <s v="Ingénieur en Chef: ANDRIAMALALAVONJY Solomanoro_x000a_Ingénieur de contrôle: RAVONINJATOVO Marc Rolando_x000a_Ingenieur de surveillance: ANDRIANTSILAIZINA Erickson_x000a_Ingénieur de surveillance: RAZAFITSIALONINA Andry Tahiry_x000a_Assistant de surveillance: ZAFINDRAZAKA Todisoa Tsiky_x000a_Assistant de surveillance: RAKOTOMANANA José"/>
    <x v="0"/>
    <x v="92"/>
    <m/>
    <n v="9.1"/>
    <s v="Km de route entretenue"/>
    <s v="latitude: S18°56'35''33&quot;  longitude E47°31'22''62&quot;"/>
    <s v="latitude S18°56'43''48&quot;  longitude E 47°31°8''87&quot;"/>
    <s v="PK0 Ankadimbahoaka"/>
    <s v="PK0+500"/>
    <x v="1"/>
    <x v="70"/>
    <s v="ANTANANARIVO"/>
    <m/>
    <m/>
    <m/>
    <m/>
    <m/>
    <m/>
    <s v="MARCHE SUBSEQUENT N°019-MCC/MATP/PRMP/TP-RPI,20 RELATIF AU CONTRAT CADRE N°01CC/MATP/PRMP/TP-RPI,20"/>
    <x v="168"/>
    <n v="199500000"/>
    <m/>
    <m/>
    <m/>
    <d v="2020-12-22T00:00:00"/>
    <n v="30"/>
    <s v="ENTREPRISE ISO CONSTRUCTION"/>
    <n v="-11.366666666666667"/>
    <x v="1"/>
    <m/>
    <n v="1"/>
    <n v="1"/>
    <n v="0"/>
    <n v="1"/>
    <s v="Periode de garantie ; RP : 21/01/2021_x000a_Dossiers de paiement transmis au trésor à hauteur de 100%"/>
    <x v="110"/>
    <s v="Km"/>
  </r>
  <r>
    <s v="206"/>
    <m/>
    <m/>
    <s v="DIRECTION DES INFRASTRUCTURES (DINFRA)"/>
    <s v="TRAVAUX DE REHABILITATION DE LA VOIE URBAINE DANS LES GRANDES VILLES REPARTIS EN SEPT LOTS (Contrat cadre) : LOT 01: Ville d'Antananarivo _x000a_Axe: PK 1+100 (STATION JOVENA ANDRONDRAKELY ) au Pk 2+900 (Station Shell Rond Point By-pass ) en intevenant sur les chaussées"/>
    <s v="Travaux d'Entretien"/>
    <x v="4"/>
    <s v="ETAT MALAGASY"/>
    <m/>
    <s v="Ingénieur en Chef: SAMBISOLO Emile Joseph_x000a_Ingénieur Chargé de contrôle : RAZAFITSIALONINA Andry Tahiry,Ing TP_x000a_Ingénieur Chargé de surveillance: RAVONINJATOVO Marc Rolando, SRTP Analamanga;_x000a_Assistant de surveillance: RASOANAIVO Lalaina Hyacinthe, Technicien des TP"/>
    <x v="0"/>
    <x v="93"/>
    <m/>
    <n v="9.1"/>
    <s v="Km de route entretenue"/>
    <s v="S 18°56,95&quot;-E 47°32'10,93&quot;"/>
    <s v="S 18°57'9,79&quot; E 47°32'46,03&quot;"/>
    <s v="PK 1+100"/>
    <s v="PK 2+900"/>
    <x v="1"/>
    <x v="70"/>
    <s v="ANTANANARIVO"/>
    <m/>
    <m/>
    <m/>
    <m/>
    <m/>
    <m/>
    <s v="MARCHE SUBSEQUENT N°023-MCC/MATP/PRMP/TP-RPI.20 RELATIF AU CONTRAT CADRE N°01 CC/MATP/PRMP/TP-RPI.20"/>
    <x v="169"/>
    <n v="199998500"/>
    <m/>
    <m/>
    <m/>
    <d v="2021-02-16T00:00:00"/>
    <n v="30"/>
    <s v="ISO CONSTRUCTION"/>
    <n v="-9.5"/>
    <x v="1"/>
    <m/>
    <n v="1"/>
    <n v="1"/>
    <n v="0"/>
    <n v="1"/>
    <s v="Periode de garantie ; RP : 31/03/2021"/>
    <x v="111"/>
    <s v="Km"/>
  </r>
  <r>
    <s v="206"/>
    <m/>
    <m/>
    <s v="DIRECTION DES INFRASTRUCTURES (DINFRA)"/>
    <s v="Travaux de réhabilitation de la voie urbaine dans les grandes villes repartis en sept lots (CONTRAT CADRE): LOT 01: VILLE D'ANTANANARIVO"/>
    <s v="Travaux d'Entretien"/>
    <x v="4"/>
    <s v="ETAT MALAGASY"/>
    <m/>
    <s v="Ingénieur en Chef: RAHARISON Solonirina Elie_x000a_Ingénieur Chargé de contrôle: RAVONINJATOVO Marc Rolando, Chef SRTP Analamanga;_x000a_Ingénieur Chargé de surveillance: ANDRIANTSILAIZINA Erickson, Ingénieur TP SRTP Analamanga;_x000a_Assistant de surveillance: RAKOTOMANANA Jose"/>
    <x v="0"/>
    <x v="2"/>
    <m/>
    <n v="9.1"/>
    <s v="Km de route entretenue"/>
    <s v="S18°55'36,4&quot;_x000a_E 47°33'39,3&quot;"/>
    <s v="S 18°55'16,8&quot;-_x000a_E 47°32'25,6"/>
    <m/>
    <m/>
    <x v="1"/>
    <x v="70"/>
    <s v="Commune Urbaine d'Antananarivo"/>
    <m/>
    <m/>
    <m/>
    <m/>
    <m/>
    <m/>
    <s v="MARCHE SUBSEQUENT N°016-MCC/MATP/PRMP/TP-RPI.20 RELATIF AU CONTRAT CADRE N°01 CC/MATP/PRMP/TP-RPI."/>
    <x v="170"/>
    <n v="143464726.96000001"/>
    <m/>
    <m/>
    <m/>
    <d v="2021-02-11T00:00:00"/>
    <n v="60"/>
    <s v="COLAS"/>
    <n v="-4.333333333333333"/>
    <x v="1"/>
    <m/>
    <n v="1"/>
    <n v="1"/>
    <n v="0"/>
    <n v="1"/>
    <s v="Periode de garantie ; RP : 01/04/2021"/>
    <x v="0"/>
    <s v="Km"/>
  </r>
  <r>
    <s v="206"/>
    <s v="369"/>
    <s v="CONSTRUCTION ET REHABILITATION DES ROUTES NATIONALES"/>
    <s v="DIRECTION DES INFRASTRUCTURES (DINFRA)"/>
    <s v="TRAVAUX DE REPARATION DE LA ROUTE RNP2 REPARTI EN TROIS LOTS:_x000a_LOT 2: ENTRE PK203+000 ET 250+000; "/>
    <s v="Travaux d'Entretien"/>
    <x v="4"/>
    <s v="ETAT MALAGASY"/>
    <m/>
    <s v="Ingénieur en Chef: RAKOTOVAO Andriatiana Marcellin_x000a_Ingénieur de contrôle:TABERA Hanitra Sarinety_x000a_Ingenieur de surveillance: RALEFA Yvon Alexandre_x000a_Ingénieur de surveillance: RABEZAHARIMANGA Livahasina Sitraka_x000a_Assistant de surveillance:RAKOTOMALALA Hary Manavotra_x000a_Assistant de surveillance: RASOANAIVO Lalaina Hyacinthe"/>
    <x v="0"/>
    <x v="23"/>
    <m/>
    <n v="9.1"/>
    <s v="Km de route entretenue"/>
    <s v=" latitude S18,958043S  longitude 48,828907E"/>
    <s v=" latitude 18,821869S longitude 49?076158E"/>
    <m/>
    <m/>
    <x v="18"/>
    <x v="75"/>
    <m/>
    <m/>
    <m/>
    <m/>
    <m/>
    <m/>
    <m/>
    <s v="CONVETION N° 020-TR/MATP/PRMP/TP-RPI.20"/>
    <x v="171"/>
    <n v="401295168"/>
    <m/>
    <m/>
    <m/>
    <d v="2020-12-17T00:00:00"/>
    <n v="120"/>
    <s v="ENTREPRISE MINO_x000a_RAMINOSON Lantonirina Franck Aimé"/>
    <n v="-2.1333333333333333"/>
    <x v="1"/>
    <m/>
    <n v="1"/>
    <n v="1"/>
    <n v="0"/>
    <n v="1"/>
    <s v="Periode de garantie ; RP : 22/04/2021"/>
    <x v="112"/>
    <s v="Km"/>
  </r>
  <r>
    <s v="206"/>
    <s v="369"/>
    <s v="CONSTRUCTION ET REHABILITATION DES ROUTES NATIONALES"/>
    <s v="DIRECTION DES INFRASTRUCTURES (DINFRA)"/>
    <s v="TRAVAUX DE REPARATION DE LA ROUTE RNP2 REPARTI EN TROIS LOTS:_x000a_LOT 1: ENTRE PK6+000 ET 30+000; ENTRE 68+000 ET 115+000"/>
    <s v="Travaux d'Entretien"/>
    <x v="4"/>
    <s v="ETAT MALAGASY"/>
    <m/>
    <s v="Ingénieur en Chef: RAKOTOVAO Andriatiana Marcellin_x000a_Ingénieur de contrôle:TABERA Hanitra Sarinety_x000a_Ingenieur de surveillance: RALEFA Yvon Alexandre_x000a_Ingénieur de surveillance: RABEZAHARIMANGA Livahasina Sitraka_x000a_Assistant de surveillance:RAKOTOMALALA Hary Manavotra_x000a_Assistant de surveillance: RASOANAIVO Lalaina Hyacinthe"/>
    <x v="0"/>
    <x v="94"/>
    <m/>
    <n v="9.1"/>
    <s v="Km de route entretenue"/>
    <s v="Section 1:_x000a_latitude S18,895212  longitude E47,564567_x000a_Section 2:_x000a_latitude S18,924121  longitude E47,930997_x000a_"/>
    <s v="Section 1:_x000a_latitude S18,908485  longitude E 47,704992_x000a_Section 2:_x000a_latitude S18,960355  longitude E 48,293795"/>
    <s v="Section 1:_x000a_PK 6+000_x000a_Section 2:_x000a_PK 68+000"/>
    <s v="Section 1:_x000a_PK 30+000_x000a_Section 2:_x000a_PK 115+000"/>
    <x v="31"/>
    <x v="76"/>
    <m/>
    <m/>
    <m/>
    <m/>
    <m/>
    <m/>
    <m/>
    <s v="CONVETION N° 019-TR/MATP/PRMP/TP-RPI.20"/>
    <x v="172"/>
    <n v="2573263836"/>
    <m/>
    <m/>
    <m/>
    <d v="2020-12-17T00:00:00"/>
    <n v="150"/>
    <s v="ENTREPRISE MINO_x000a_RAMINOSON Lantonirina Franck Aimé"/>
    <n v="-1.5066666666666666"/>
    <x v="1"/>
    <m/>
    <n v="1"/>
    <n v="1"/>
    <n v="0"/>
    <n v="1"/>
    <s v="Periode de garantie ; RP : 21/04/2021"/>
    <x v="113"/>
    <s v="Km"/>
  </r>
  <r>
    <s v="206"/>
    <m/>
    <m/>
    <s v="DIRECTION DES INFRASTRUCTURES (DINFRA)"/>
    <s v="TRAVAUX DE REPARATION DE LA DIGUE D'ANDRIAMPAMAKY- AMBOHITRONY, DANS LE DISTRICT DE MANJAKANDRINA, REGION ANALAMANGA"/>
    <s v="Travaux d'Entretien"/>
    <x v="4"/>
    <s v="ETAT MALAGASY"/>
    <m/>
    <s v="Ingénieur en Chef: SAMBISOLO Emile Joseph_x000a_Ingénieur de contrôle: RAVONINJATOVO Marc Rolando_x000a_Ingenieur de surveillance: ANDRIANTSILAIZINA Erickson_x000a_Ingénieur de surveillance: RAKOTONDRAVELO Maminiaina _x000a_Assistant de surveillance: ZAFIMAHATRATRA Ignace Patrick"/>
    <x v="0"/>
    <x v="2"/>
    <m/>
    <n v="9.1"/>
    <s v="Km de route entretenue"/>
    <s v="latitude S18°44'18.06&quot;  longitude E47°46'17.36&quot;"/>
    <s v="latitude S18°44'51.40&quot;  longitude E 47°46'6.67&quot;"/>
    <m/>
    <m/>
    <x v="1"/>
    <x v="77"/>
    <s v="ANDRIAMPAMAKY- AMBOHITRONY"/>
    <m/>
    <m/>
    <m/>
    <m/>
    <m/>
    <m/>
    <s v="CONVENTION N°091 TR-MATP/PRMP/TP-RPI.20"/>
    <x v="173"/>
    <n v="191528134"/>
    <m/>
    <m/>
    <m/>
    <d v="2020-12-18T00:00:00"/>
    <n v="60"/>
    <s v="RAKOTONIAINA Jimmy Claudio_x000a_ENTREPRISE JCR"/>
    <n v="-5.25"/>
    <x v="1"/>
    <m/>
    <n v="1"/>
    <n v="1"/>
    <n v="0"/>
    <n v="1"/>
    <s v="Periode de garantie ; RP : 26/03/2021"/>
    <x v="0"/>
    <s v="Km"/>
  </r>
  <r>
    <s v="206"/>
    <m/>
    <m/>
    <s v="DIRECTION DES INFRASTRUCTURES (DINFRA)"/>
    <s v="TRAVAUX DE REPARATION DE LA ROUTE RELIANT SAMBAINA- ANKADIMANGA DANS LE DISTRICT DE MANJAKANDRINA, REGION ANALAMANGA"/>
    <s v="Travaux d'Entretien"/>
    <x v="4"/>
    <s v="ETAT MALAGASY"/>
    <m/>
    <s v="Ingénieur en Chef: SAMBISOLO Emile Joseph_x000a_Ingénieur de contrôle: RAVONINJATOVO Marc Rolando_x000a_Ingenieur de surveillance: ANDRIANTSILAIZINA Erickson_x000a_Ingénieur de surveillance: RALEFA Yvon Alexandre_x000a_Assistant de surveillance: ZAFIMAHATRATRA Ignace Patrick_x000a_Assistant de surveillance: RAKOTOMANANA José"/>
    <x v="0"/>
    <x v="2"/>
    <m/>
    <n v="9.1"/>
    <s v="Km de route entretenue"/>
    <s v="latitude S18°53'30.98&quot;  longitude E47°47'4.96&quot;"/>
    <s v="latitude S18°55'31.06&quot;  longitude E 47°46'39.33&quot;"/>
    <m/>
    <m/>
    <x v="1"/>
    <x v="77"/>
    <s v="SAMBAINA- ANKADIMANGA "/>
    <m/>
    <m/>
    <m/>
    <m/>
    <m/>
    <m/>
    <s v="CONVETION N° 095-MATP/PRMP/TP-RPI.20"/>
    <x v="174"/>
    <n v="181328787.25999999"/>
    <m/>
    <m/>
    <m/>
    <d v="2020-12-18T00:00:00"/>
    <n v="60"/>
    <s v="ENTREPRISE RIN'S"/>
    <n v="-5.25"/>
    <x v="1"/>
    <m/>
    <n v="1"/>
    <n v="1"/>
    <n v="0"/>
    <n v="1"/>
    <s v="Periode de garantie ; RP : 18/02/2021"/>
    <x v="0"/>
    <s v="Km"/>
  </r>
  <r>
    <s v="206"/>
    <s v="450"/>
    <s v="TRAVAUX D’URGENCE DES INFRASTRUCTURES ROUTIERES"/>
    <s v="DAU / DRTP BETSIBOKA"/>
    <s v="Travaux de protection de la digue de Bemokotra entre les PK 14+000 et PK 15+000 de la RNT 8C"/>
    <s v="Travaux d'Urgence"/>
    <x v="4"/>
    <s v="ETAT MALAGASY"/>
    <n v="189325000"/>
    <s v="Rija DAU_x000a_Tel : 034 15 002 96_x000a_Mail : ikemarija@yahoo.fr"/>
    <x v="0"/>
    <x v="95"/>
    <m/>
    <s v="9.1"/>
    <m/>
    <m/>
    <m/>
    <s v="14+000"/>
    <s v="15+000"/>
    <x v="26"/>
    <x v="73"/>
    <s v="Bemokotra"/>
    <m/>
    <m/>
    <m/>
    <m/>
    <m/>
    <m/>
    <s v="011 - TR/MATP/PRMP/TP-RPI.21"/>
    <x v="175"/>
    <n v="189325000"/>
    <m/>
    <m/>
    <m/>
    <d v="2021-08-16T00:00:00"/>
    <n v="90"/>
    <s v="ASC"/>
    <n v="0.87"/>
    <x v="1"/>
    <n v="0"/>
    <n v="1"/>
    <n v="1"/>
    <n v="0"/>
    <n v="1"/>
    <s v="Travaux terminés_x000a_Réception provisoire effectuée le 29/10/2021"/>
    <x v="114"/>
    <s v="Km"/>
  </r>
  <r>
    <s v="206"/>
    <s v="450"/>
    <s v="TRAVAUX D’URGENCE DES INFRASTRUCTURES ROUTIERES"/>
    <s v="DRTP Androy"/>
    <s v="Entretien Courant des routes"/>
    <s v="Travaux d'Urgence"/>
    <x v="4"/>
    <s v="ETAT MALAGASY"/>
    <n v="8000000"/>
    <s v="JHULVER Philah Herinony Directeur Régional des Travaux Publics Androy                      Tél : 034 52 077 81 / 034 18 480 26                                     E-mail : jhulverphilah@gmail.com"/>
    <x v="0"/>
    <x v="16"/>
    <s v="- Km des routes entretenues "/>
    <s v="9.1"/>
    <s v="Km des routes entretenues              "/>
    <m/>
    <m/>
    <s v="RNS13 : PK 386+000"/>
    <s v="RNS13 : PK 396+000"/>
    <x v="21"/>
    <x v="78"/>
    <s v="Betsimeda"/>
    <s v="Population servie par la RNS.13, entre Ambovombe et Amboasary"/>
    <n v="5"/>
    <m/>
    <m/>
    <m/>
    <m/>
    <m/>
    <x v="176"/>
    <n v="8000000"/>
    <m/>
    <m/>
    <m/>
    <s v="24/12/2020 - 28/12/2020 - 16/02/2021 - 25/03/2021"/>
    <m/>
    <s v="Travaux en régie DRATP Androy"/>
    <e v="#VALUE!"/>
    <x v="1"/>
    <n v="1"/>
    <n v="1"/>
    <n v="1"/>
    <n v="0"/>
    <n v="1"/>
    <s v="Travaux terminés"/>
    <x v="15"/>
    <s v="Km"/>
  </r>
  <r>
    <s v="206"/>
    <s v="369"/>
    <s v="CONSTRUCTION ET REHABILITATION DES ROUTES NATIONALES"/>
    <s v="DIRECTION DES INFRASTRUCTURES (DINFRA)"/>
    <s v="Travaux de réhabilitation de la RNP6 (CONTRAT CADRE )_x000a_ '- Travaux d'urgence de réparation de la RNP 6 reparties en deux lots ( contrat cadre lot N°1: entre PK0 Ambondromamy et PK 279 Antsohihy)"/>
    <s v="Travaux d'Urgence"/>
    <x v="4"/>
    <s v="ETAT MALAGASY"/>
    <m/>
    <s v="Maminiaina"/>
    <x v="0"/>
    <x v="96"/>
    <s v="Km de route entretenue"/>
    <s v="9.1"/>
    <s v="Km de route entretenue"/>
    <m/>
    <m/>
    <m/>
    <m/>
    <x v="25"/>
    <x v="26"/>
    <m/>
    <m/>
    <m/>
    <m/>
    <m/>
    <m/>
    <m/>
    <s v="N°010 -MCC/MATP/PRMP/TP-RPI.20"/>
    <x v="177"/>
    <n v="4893177025"/>
    <m/>
    <m/>
    <m/>
    <d v="2020-12-18T00:00:00"/>
    <n v="90"/>
    <s v="ISO CONSTRUCTION"/>
    <n v="-3.1666666666666665"/>
    <x v="1"/>
    <m/>
    <n v="1"/>
    <n v="1"/>
    <n v="0"/>
    <n v="1"/>
    <s v="Delai de garantie en cours_x000a_RP : 08/06/2021"/>
    <x v="115"/>
    <s v="Km"/>
  </r>
  <r>
    <s v="206"/>
    <s v="383"/>
    <s v="REHABILITATION DES RUES DES CHEFS LIEUX DES FARITANY _PHASE II"/>
    <s v="DRTP VAKINANKARATRA / DIRECTION GENERALE DES TRAVAUX PUBLICS (DGTP) / DIRECTION DES INFRASTRUCTURES (DINFRA)"/>
    <s v="Travaux de réhabilitation de la voirie urbaine dans les grandes villes (Lot n°07: Ville d'Antsirabe)"/>
    <s v="Voies Urbaines"/>
    <x v="4"/>
    <s v="ETAT MALAGASY"/>
    <n v="2500000000"/>
    <s v="BOTOMANOVATSARA Fils_x000a_Ingénieur des TP DINFRA_x000a_kokondro@gmx.fr_x000a_0340556184"/>
    <x v="11"/>
    <x v="3"/>
    <s v="Nbr carrefour réhabilité_x000a_Km de route réhabilité"/>
    <s v="9.1.1"/>
    <s v="Pourcentage des Routes nationales structurantes en bon état"/>
    <s v="(19°51'49,7&quot;;47°01'34,1&quot;)"/>
    <s v="(19°52'28,4&quot;;47°02'01,4&quot;)"/>
    <s v="Bureau Voirie Antsirabe"/>
    <s v="Jovena Ambohimena"/>
    <x v="9"/>
    <x v="79"/>
    <s v="CU ANTSIRABE"/>
    <s v="Usagers RNS34/RNP7_x000a_Population urbaine"/>
    <m/>
    <m/>
    <m/>
    <m/>
    <m/>
    <s v="02-MCC/MATP/PRMP/TP-RPI.20 _x000a__x000a_"/>
    <x v="178"/>
    <n v="2340527718.5999999"/>
    <m/>
    <m/>
    <m/>
    <d v="2020-08-11T00:00:00"/>
    <n v="60"/>
    <s v="SMATP"/>
    <n v="1"/>
    <x v="1"/>
    <n v="1"/>
    <n v="1"/>
    <n v="1"/>
    <n v="0"/>
    <n v="1"/>
    <s v="Période de garantie_x000a_Date réception provisoire: 07/12/2020"/>
    <x v="2"/>
    <s v="Nbr carrefour réhabilité"/>
  </r>
  <r>
    <s v="206"/>
    <s v="383"/>
    <s v="REHABILITATION DES RUES DES CHEFS LIEUX DES FARITANY _PHASE II"/>
    <s v="DRTP VAKINANKARATRA / DIRECTION GENERALE DES TRAVAUX PUBLICS (DGTP) / DIRECTION DES INFRASTRUCTURES (DINFRA)"/>
    <s v=" Travaux de pavage de l'Avenue Marechai Foch-Gendarmerie Andranomadio-Hôtel Thermes-Rosas dans la Ville d'Antsirabe_x000a_"/>
    <s v="Voies Urbaines"/>
    <x v="4"/>
    <s v="ETAT MALAGASY"/>
    <n v="800000000"/>
    <s v="RAKOTOVAO Andriatiana Marcellin_x000a_Chef de Service Route DINFRA_x000a_rktv.marcellin@gmail.com_x000a_0340556196"/>
    <x v="0"/>
    <x v="97"/>
    <s v="_x000a_Km de route réhabilité"/>
    <s v="9.1.1"/>
    <s v="Pourcentage des Routes nationales structurantes en bon état"/>
    <s v="Entre_x000a_(19°51'45&quot;;47°02'01&quot;)_x000a_et_x000a_(19°52'10&quot;;47°02'03&quot;)"/>
    <m/>
    <s v="0+000/RNS34"/>
    <s v="Jardin des problèmes"/>
    <x v="9"/>
    <x v="79"/>
    <s v="CU ANTSIRABE"/>
    <s v="Population urbaine"/>
    <m/>
    <m/>
    <m/>
    <m/>
    <m/>
    <s v="092-TR/MAHTP/PRMP/TP-RPI.19 et son avenant n°01"/>
    <x v="179"/>
    <n v="994929733.20000005"/>
    <m/>
    <m/>
    <m/>
    <d v="2020-08-11T00:00:00"/>
    <n v="90"/>
    <s v="MMP-BTP"/>
    <n v="1"/>
    <x v="3"/>
    <n v="0.8"/>
    <n v="0.99"/>
    <n v="0.99"/>
    <n v="0"/>
    <n v="0.99"/>
    <s v="Reprise des travaux_x000a_Date réception provisoire: 15/10/2021"/>
    <x v="116"/>
    <s v="Km"/>
  </r>
  <r>
    <s v="218"/>
    <s v="387"/>
    <s v="TRAVAUX  D'ENTRETIEN COURANT DES OUVRAGES D'ART (TECOA)"/>
    <s v="DRTP ITASY"/>
    <s v="Travaux de réhabilitation des points critiques de la piste reliant les Communes Analavory - Anosibe Ifanja et Sarobaratra"/>
    <s v="Travaux de Réhabilitation"/>
    <x v="4"/>
    <s v="ETAT MALAGASY"/>
    <s v="NA"/>
    <s v="REGION ITASY_x000a_SRTP Itasy"/>
    <x v="0"/>
    <x v="98"/>
    <s v="Km de route réhabilitée et/ou construite"/>
    <s v="9.1"/>
    <s v="Km de route réhabilitée et/ou construite"/>
    <m/>
    <m/>
    <m/>
    <m/>
    <x v="0"/>
    <x v="51"/>
    <s v="Analavory, _x000a_Anosibe Ifanja,_x000a_ Sarobaratra"/>
    <s v="Usagers de la route"/>
    <n v="75"/>
    <m/>
    <m/>
    <m/>
    <m/>
    <s v="CONVENTION N° 002-01/GOUV/ITA/PRMP/21"/>
    <x v="180"/>
    <n v="1090562000"/>
    <m/>
    <m/>
    <m/>
    <d v="2021-08-16T00:00:00"/>
    <n v="90"/>
    <s v="ROJO"/>
    <n v="0.9"/>
    <x v="46"/>
    <n v="0"/>
    <n v="0.98"/>
    <n v="0.98"/>
    <n v="0"/>
    <n v="0.98"/>
    <s v="Promotion de l'économie"/>
    <x v="117"/>
    <s v="Km"/>
  </r>
  <r>
    <s v="218"/>
    <s v="387"/>
    <s v="TRAVAUX  D'ENTRETIEN COURANT DES OUVRAGES D'ART (TECOA)"/>
    <s v="DRTP ITASY"/>
    <s v="Travaux de réhabilitation des routes dans la ville de Soavinandriana _x000a_(Pavage, Points à temps)"/>
    <s v="Travaux de Réhabilitation"/>
    <x v="4"/>
    <s v="ETAT MALAGASY"/>
    <s v="NA"/>
    <s v="REGION ITASY_x000a_DRATP Itasy"/>
    <x v="0"/>
    <x v="0"/>
    <s v="Km de route réhabilitée et/ou construite"/>
    <s v="9.1"/>
    <s v="Km de route réhabilitée et/ou construite"/>
    <m/>
    <m/>
    <m/>
    <m/>
    <x v="0"/>
    <x v="80"/>
    <s v="Soavinandriana"/>
    <s v="Usagers de la route"/>
    <n v="70"/>
    <m/>
    <m/>
    <m/>
    <m/>
    <s v="CONVENTION N°002-03/GOUV/ITA/PRMP/21 "/>
    <x v="181"/>
    <n v="897932300"/>
    <m/>
    <m/>
    <m/>
    <d v="2021-08-16T00:00:00"/>
    <n v="90"/>
    <s v="MINO"/>
    <n v="0.9"/>
    <x v="46"/>
    <n v="0"/>
    <n v="0.98"/>
    <n v="0.98"/>
    <n v="0"/>
    <n v="0.98"/>
    <s v="Visite de chantier / Promotion de l'économie"/>
    <x v="118"/>
    <s v="Km"/>
  </r>
  <r>
    <s v="215"/>
    <s v="258"/>
    <s v="PROJET DE REHABILITATION DE ROUTES POUR DESENCLAVEMENT"/>
    <s v="DIRECTION DES INFRASTRUCTURES (DINFRA)"/>
    <s v="Travaux d'entretien de routes dans la Commune Antanifotsy"/>
    <s v="Travaux d'Entretien"/>
    <x v="4"/>
    <s v="ETAT MALAGASY"/>
    <n v="405750935.88"/>
    <s v="RAZAFINDRIANILANA Hoby"/>
    <x v="0"/>
    <x v="4"/>
    <m/>
    <s v="9.1"/>
    <m/>
    <s v="Lat.=19°40'01.1&quot; Long= 47°19'15.4&quot; "/>
    <s v="Lat.=19°44'09.6&quot; Long= 47°17'08.3&quot;"/>
    <m/>
    <m/>
    <x v="9"/>
    <x v="74"/>
    <s v="ANTANIFOTSY"/>
    <m/>
    <m/>
    <m/>
    <m/>
    <m/>
    <m/>
    <s v="022TR/MATP/TP-RPI.20"/>
    <x v="182"/>
    <n v="405750935.88"/>
    <m/>
    <m/>
    <m/>
    <d v="2021-01-11T00:00:00"/>
    <n v="90"/>
    <s v="SEMLS"/>
    <n v="-2.9"/>
    <x v="46"/>
    <n v="0"/>
    <n v="0.98"/>
    <n v="0.98"/>
    <n v="0"/>
    <n v="0.98"/>
    <m/>
    <x v="119"/>
    <s v="Km"/>
  </r>
  <r>
    <s v="215"/>
    <s v="258"/>
    <s v="PROJET DE REHABILITATION DE ROUTES POUR DESENCLAVEMENT"/>
    <s v="DRTP VATOVAVY FITOVINANY"/>
    <s v="Travaux de réhabilitation de la route Vohilava Mananjary"/>
    <s v="Travaux de Réhabilitation"/>
    <x v="4"/>
    <s v="ETAT MALAGASY"/>
    <n v="759003140"/>
    <s v="RANDRIANARIVELO Herimanantsoa_x000a_Directeur Régional_x000a_034 01 73975 / 034 11 391 00 herimanantsoa@moov.mg"/>
    <x v="0"/>
    <x v="99"/>
    <m/>
    <s v="9.1"/>
    <m/>
    <s v="Début:21°09’41’’S – 48°05’49’’E       "/>
    <s v="Fin: 21°04'39&quot;S-48°00'31&quot;E"/>
    <s v="17+000"/>
    <s v="42+000"/>
    <x v="2"/>
    <x v="81"/>
    <s v="Marokarima-Ambonihaonana-Vohilava"/>
    <m/>
    <m/>
    <m/>
    <m/>
    <m/>
    <m/>
    <s v="N°036-TR-MATP/PRMP/TP-RPI.20"/>
    <x v="183"/>
    <n v="759003140"/>
    <m/>
    <m/>
    <m/>
    <d v="2021-01-11T00:00:00"/>
    <n v="90"/>
    <s v="Es EHS"/>
    <n v="-2.9"/>
    <x v="4"/>
    <m/>
    <n v="0.95"/>
    <n v="0.95"/>
    <n v="0"/>
    <n v="0.95"/>
    <m/>
    <x v="120"/>
    <s v="Km"/>
  </r>
  <r>
    <s v="206"/>
    <m/>
    <m/>
    <s v="DIRECTION DES INFRASTRUCTURES (DINFRA)"/>
    <s v="Travaux de réhabilitation répartis en deux (02) lots:  lot2: Travaux de réhabilitation de la piste reliant le Port d'Ambiky et la ville de Beroroha"/>
    <s v="Travaux de Réhabilitation"/>
    <x v="4"/>
    <s v="ETAT MALAGASY"/>
    <n v="198914342"/>
    <s v="RABIALAHY Nedarivola Andréas"/>
    <x v="0"/>
    <x v="2"/>
    <s v="Km de route entretenue"/>
    <s v="9.1"/>
    <s v="Km de route entretenue"/>
    <s v="Lot 2 : Début : 21°40'37.75'' S 45°8'53.33''E "/>
    <s v="Fin : 21°40'57.27'' S 45°9'53.14''E"/>
    <m/>
    <m/>
    <x v="15"/>
    <x v="82"/>
    <s v="BEROROHA"/>
    <m/>
    <m/>
    <m/>
    <m/>
    <m/>
    <m/>
    <s v="N°118TR/MATP/PRMP/TP-RPI.20"/>
    <x v="184"/>
    <n v="198914342"/>
    <m/>
    <m/>
    <m/>
    <d v="2020-12-18T00:00:00"/>
    <n v="40"/>
    <s v="Lot 2 : ETS MANJAKA"/>
    <n v="-8.375"/>
    <x v="4"/>
    <m/>
    <n v="0.95"/>
    <n v="0.95"/>
    <n v="0"/>
    <n v="0.95"/>
    <m/>
    <x v="0"/>
    <s v="Km"/>
  </r>
  <r>
    <s v="206"/>
    <m/>
    <m/>
    <s v="DRTP VATOVAVY FITOVINANY / DIRECTION DES INFRASTRUCTURES (DINFRA)"/>
    <s v="Travaux d'entretien de route à Manankara Ville"/>
    <s v="Travaux d'Entretien"/>
    <x v="4"/>
    <s v="ETAT MALAGASY"/>
    <n v="499560995.56"/>
    <m/>
    <x v="0"/>
    <x v="2"/>
    <s v="Km de route entretenue"/>
    <s v="9.1"/>
    <s v="Km de route entretenue"/>
    <m/>
    <m/>
    <m/>
    <m/>
    <x v="2"/>
    <x v="83"/>
    <s v="MANANKARA"/>
    <m/>
    <m/>
    <m/>
    <m/>
    <m/>
    <m/>
    <s v="N°050-TR-MATP/PRMP/TP-RPI20"/>
    <x v="185"/>
    <n v="499560995.56"/>
    <m/>
    <m/>
    <m/>
    <d v="2021-01-26T00:00:00"/>
    <n v="90"/>
    <s v="Es HORIZON"/>
    <n v="-2.7333333333333334"/>
    <x v="4"/>
    <m/>
    <n v="0.95"/>
    <n v="0.95"/>
    <n v="0"/>
    <n v="0.95"/>
    <m/>
    <x v="0"/>
    <s v="Km"/>
  </r>
  <r>
    <s v="206"/>
    <s v="369"/>
    <s v="CONSTRUCTION ET REHABILITATION DES ROUTES NATIONALES"/>
    <s v="DIRECTION DES INFRASTRUCTURES (DINFRA)"/>
    <s v="Travaux d'urgence de réparation de la RNS 12 entre le PK 0+000 et PK 280+000 répartis en 2 lots :_x000a_lot 2 : entre PK 206+000 au PK 280+000"/>
    <s v="Travaux d'Urgence"/>
    <x v="4"/>
    <s v="ETAT MALAGASY"/>
    <n v="432391000"/>
    <m/>
    <x v="0"/>
    <x v="100"/>
    <s v="Km de route entretenue"/>
    <s v="9.1"/>
    <s v="Km de route entretenue"/>
    <m/>
    <m/>
    <s v="PK 206"/>
    <s v="PK 280"/>
    <x v="2"/>
    <x v="84"/>
    <m/>
    <m/>
    <m/>
    <m/>
    <m/>
    <m/>
    <m/>
    <s v="N° 072-TR/MAHTP/PRMP/TP-RPI.19"/>
    <x v="186"/>
    <n v="432391000"/>
    <m/>
    <m/>
    <m/>
    <d v="2020-09-15T00:00:00"/>
    <n v="90"/>
    <s v="EGCAP"/>
    <n v="-4.2111111111111112"/>
    <x v="4"/>
    <m/>
    <n v="0.95"/>
    <n v="0.95"/>
    <n v="0"/>
    <n v="0.95"/>
    <m/>
    <x v="121"/>
    <s v="Km"/>
  </r>
  <r>
    <s v="206"/>
    <s v="383"/>
    <s v="REHABILITATION DES RUES DES CHEFS LIEUX DES FARITANY _PHASE II"/>
    <s v="DRTP ANALAMANGA / DIRECTION DES INFRASTRUCTURES (DINFRA)"/>
    <s v="Travaux d'entretien courant de la route reliant Anosizato vers Andranomena de longueur 11.100 Km"/>
    <s v="Travaux d'Entretien"/>
    <x v="4"/>
    <s v="ETAT MALAGASY"/>
    <n v="1586378578"/>
    <s v=" Ingénieur en Chef : ANDRIAMALALAVONJY  Solomanoro, Ingénieur des Travaux Publics;_x000a_• Ingénieur de Contrôle : RAVONINJATOVO Marc Rolando, Ingénieur des Travaux Publics;_x000a_• Ingénieur chargé de Surveillance : ANDRIANTSILAIZINA Erickson, Ingénieur des Travaux Publics;_x000a_• Ingénieur chargé de Surveillance :RAKOTOARISOA Huges ,Ingénieur des Travaux Publics_x000a_• Agent chargé de Surveillance : TAHIRIARIVONY Fanomezantsoa, Technicien des Travaux Publics,_x000a_• Agent chargé de Surveillance : RAKOTONAIVO ANDRIANARIJAO Benjamina, Technicien des Travaux Publics,"/>
    <x v="0"/>
    <x v="101"/>
    <s v="Km de route entretenue"/>
    <s v="9.1"/>
    <s v="Km de route entretenue"/>
    <s v="18°93'7.50 ''S / 47°50'0.02'' "/>
    <s v="18°85'0.30'' S / 47°47'7.85'' E"/>
    <m/>
    <m/>
    <x v="1"/>
    <x v="70"/>
    <s v="Commune Urbaine d'Antananarivo"/>
    <m/>
    <m/>
    <m/>
    <m/>
    <m/>
    <m/>
    <s v="N°_005 TR /MATP/PRMP/ TP-RPI 21 "/>
    <x v="187"/>
    <n v="1586378578"/>
    <m/>
    <m/>
    <m/>
    <d v="2021-08-30T00:00:00"/>
    <n v="60"/>
    <s v="COLAS"/>
    <n v="-1"/>
    <x v="31"/>
    <m/>
    <n v="0.93"/>
    <n v="0.93"/>
    <n v="0"/>
    <n v="0.93"/>
    <s v="1)demande de réception technique: 07 oct 2021_x000a_2/ajournement de la réception technique : (Quantité des travaux manquants-21 oct 2021)_x000a_3/Ordre de service N°015-DRATP/SRTP/AGA/TP-RPI.21 du 21 oct 2021 prescrivant achevement des travaux _x000a_          Projet d'avenant sans suite : montant en plus 474,3 millions non disponible 2021-2022"/>
    <x v="122"/>
    <s v="Km"/>
  </r>
  <r>
    <s v="218"/>
    <s v="387"/>
    <s v="TRAVAUX  D'ENTRETIEN COURANT DES OUVRAGES D'ART (TECOA)"/>
    <s v="DRTP AMORON'I MANIA / DIRECTION DES INFRASTRUCTURES (DINFRA)"/>
    <s v="Travaux d'entretien des routes FKT Ambohimanjaka vers CR Ambohimitombo I dans la Commune Rurale d'Ambohimitombo I, Commune Rurale dudit, District d'Ambositra, Région Amoron'i Mania"/>
    <s v="Travaux d'Entretien"/>
    <x v="4"/>
    <s v="ETAT MALAGASY"/>
    <n v="197390000"/>
    <s v="h.sarinah@gmail.com_x000a_034 05 561 81_x000a__x000a_srtp.amoronimania@gmail.com_x000a_034 04 177 47"/>
    <x v="0"/>
    <x v="43"/>
    <s v="Km de route réhabilitée"/>
    <s v="9.1"/>
    <s v="Km de route réhabilitée et/ou construite"/>
    <s v="Début :_x000a_-20.654714_x000a_47.106563"/>
    <s v="Fin :_x000a_-20.519433_x000a_47.058357"/>
    <s v="0+000"/>
    <s v="5+000"/>
    <x v="30"/>
    <x v="85"/>
    <s v="Ambalasoaray - Ambohimitombo I "/>
    <m/>
    <m/>
    <m/>
    <m/>
    <m/>
    <m/>
    <s v="N°082-TR/MATP/PRMP/TP-RPI.20"/>
    <x v="188"/>
    <n v="200000000"/>
    <m/>
    <m/>
    <m/>
    <d v="2020-12-14T00:00:00"/>
    <n v="30"/>
    <s v="Entreprise RS"/>
    <n v="-11.633333333333333"/>
    <x v="8"/>
    <n v="0"/>
    <n v="0.9"/>
    <n v="0.9"/>
    <n v="0"/>
    <n v="0.9"/>
    <m/>
    <x v="123"/>
    <s v="Km"/>
  </r>
  <r>
    <s v="206"/>
    <s v="383"/>
    <s v="REHABILITATION DES RUES DES CHEFS LIEUX DES FARITANY _PHASE II"/>
    <s v="DRTP ANALAMANGA / DIRECTION DES INFRASTRUCTURES (DINFRA)"/>
    <s v="Travaux de réhabilitation de la route reliant Station TOTAL au Croisement CROC FARM Ivato"/>
    <s v="Travaux de Réhabilitation"/>
    <x v="4"/>
    <s v="ETAT MALAGASY"/>
    <n v="1799108000"/>
    <s v="ANDRIAMALALAVONJY Solomanoro, DRATP Analamanga"/>
    <x v="0"/>
    <x v="2"/>
    <s v="Km de route réhabilitée"/>
    <s v="9.1"/>
    <s v="Km de route réhabilitée et/ou construite"/>
    <s v="S 18°48'04,8&quot; / E 47°28'22,5&quot;"/>
    <s v=" S 18°47'13,1&quot;_x000a_        E 47°27'58,1&quot;"/>
    <m/>
    <m/>
    <x v="1"/>
    <x v="25"/>
    <s v="Ivato"/>
    <m/>
    <m/>
    <m/>
    <m/>
    <m/>
    <m/>
    <s v="N° 066TR/MAHTP/PRMP/TP-RPI-19"/>
    <x v="189"/>
    <n v="1799108000"/>
    <m/>
    <m/>
    <m/>
    <d v="2020-01-30T00:00:00"/>
    <n v="60"/>
    <s v="RAVINALA"/>
    <n v="-10.633333333333333"/>
    <x v="47"/>
    <n v="0.8"/>
    <n v="0.86"/>
    <n v="0.86"/>
    <n v="0"/>
    <n v="0.86"/>
    <s v="contrat résilié"/>
    <x v="0"/>
    <s v="Km"/>
  </r>
  <r>
    <n v="206"/>
    <n v="369"/>
    <s v="CONSTRUCTION ET REHABILITATION DES ROUTES NATIONALES"/>
    <s v="DINFRA"/>
    <s v="Travaux de réparation de la route RNS 5 entre Foulpointe et Fenerive Est"/>
    <s v="Travaux d'Entretien"/>
    <x v="4"/>
    <s v="ETAT MALAGASY"/>
    <n v="7421486810"/>
    <s v="RAHARISON Solonirina Elie_x000a_Tel: 034 05 614 15_x000a_Mail: raharisonsolonirina@gmail.com"/>
    <x v="0"/>
    <x v="50"/>
    <s v="Maintenir le reseau routier en bon état"/>
    <s v="9.1"/>
    <s v="Km de route traitée ;_x000a_Nombre d'ouvrage réalisés :"/>
    <s v="17°66’80,61’’S    E : 049’49’11,52’"/>
    <s v="17°21’57,60’’S   E : 049°24’10,00’"/>
    <s v="PK 56+000"/>
    <s v="PK101+000"/>
    <x v="4"/>
    <x v="86"/>
    <s v="Foulpointe_x000a_Fenerive Est"/>
    <s v="Population riveraine"/>
    <n v="80"/>
    <m/>
    <m/>
    <m/>
    <m/>
    <s v="N°133-TR/MATP/PRMP/TP-RPI.20"/>
    <x v="190"/>
    <n v="7421486810"/>
    <m/>
    <m/>
    <m/>
    <d v="2021-06-23T00:00:00"/>
    <n v="90"/>
    <s v="Groupement WIETC ZHENGWEI TECHNIQUE MADAGASCAR / MAHAFAPOU"/>
    <n v="-1.0888888888888888"/>
    <x v="47"/>
    <m/>
    <n v="0.86"/>
    <n v="0.86"/>
    <n v="0"/>
    <n v="0.86"/>
    <m/>
    <x v="124"/>
    <s v="Km"/>
  </r>
  <r>
    <s v="206"/>
    <n v="369"/>
    <s v="CONSTRUCTION ET REHABILITATION DES ROUTES NATIONALES"/>
    <s v="DRTP VAKINANKARATRA / DIRECTION GENERALE DES TRAVAUX PUBLICS (DGTP) / DIRECTION DES INFRASTRUCTURES (DINFRA)"/>
    <s v="Travaux de traitement des points noirs de la route entre Ambatolampy et Tsinjoarivo repartis en Trois lots "/>
    <s v="Travaux d'Entretien"/>
    <x v="4"/>
    <s v="ETAT MALAGASY"/>
    <n v="500000000"/>
    <s v="RAHARIVELO Arielle_x000a_Ingénieur des TP DINFRA_x000a_arielledin@gmail.com_x000a_0340556117"/>
    <x v="0"/>
    <x v="16"/>
    <s v="Km  de route entretenue"/>
    <s v="9.1.1"/>
    <s v="Pourcentage des Routes nationales structurantes en bon état"/>
    <s v="(19°22'50,9''S;47°26'26,7''E)"/>
    <s v="(19°38'04,5''S;47°41'08,7''E)"/>
    <s v="Bureau ex Sub TP Ambatolampy"/>
    <s v="CR Tsinjoarivo"/>
    <x v="9"/>
    <x v="87"/>
    <s v="AMBATOLAMPY_x000a_AMBATONDRAKALAVAO_x000a_ANTSAMPANDRANO_x000a_TSINJOARIVO"/>
    <s v="Paysans"/>
    <m/>
    <m/>
    <m/>
    <m/>
    <m/>
    <s v="105/106/107-TR/MATP/PRMP/TP-RPI.20"/>
    <x v="191"/>
    <n v="440093255"/>
    <m/>
    <m/>
    <m/>
    <d v="2020-12-11T00:00:00"/>
    <n v="45"/>
    <s v="Lot01/02:_x000a_ADDEAU_x000a_Lot03:_x000a_PIERROT"/>
    <s v="Plafond pénalité dépassé"/>
    <x v="48"/>
    <n v="0"/>
    <n v="0.85670000000000002"/>
    <n v="0.85670000000000002"/>
    <n v="0"/>
    <n v="0.85670000000000002"/>
    <s v="RP lot01 le 18/06/2021_x000a_Situation inchangée pour lots02/03_x000a_ Avancement : Lot01: 100% / Lot02: 95% / Lot 03: 62% (Avec resèrves)"/>
    <x v="125"/>
    <s v="Km"/>
  </r>
  <r>
    <s v="206"/>
    <s v="369"/>
    <s v="CONSTRUCTION ET REHABILITATION DES ROUTES NATIONALES"/>
    <s v="DIRECTION DES INFRASTRUCTURES (DINFRA)"/>
    <s v="Travaux d'urgence de réparation de la RNS 12 entre le PK 0+000 et PK 280+000 répartis en 2 lots :_x000a_lot 1 : entre PK 0+000 et PK 156+000"/>
    <s v="Travaux d'Urgence"/>
    <x v="4"/>
    <s v="ETAT MALAGASY"/>
    <n v="3188523000"/>
    <m/>
    <x v="0"/>
    <x v="102"/>
    <s v="Km de route entretenue"/>
    <s v="9.1"/>
    <s v="Km de route entretenue"/>
    <m/>
    <m/>
    <s v="PK 0"/>
    <s v="PK 156"/>
    <x v="2"/>
    <x v="68"/>
    <m/>
    <m/>
    <m/>
    <m/>
    <m/>
    <m/>
    <m/>
    <s v="N° 073-TR/MAHTP/PRMP/TP-RPI.19"/>
    <x v="192"/>
    <n v="3188523000"/>
    <m/>
    <m/>
    <m/>
    <d v="2020-09-15T00:00:00"/>
    <n v="90"/>
    <s v="LA PRECISION"/>
    <n v="-4.2111111111111112"/>
    <x v="49"/>
    <m/>
    <n v="0.85"/>
    <n v="0.85"/>
    <n v="0"/>
    <n v="0.85"/>
    <m/>
    <x v="126"/>
    <s v="Km"/>
  </r>
  <r>
    <s v="215"/>
    <s v="258"/>
    <s v="PROJET DE REHABILITATION DE ROUTES POUR DESENCLAVEMENT"/>
    <s v="DIRECTION DES INFRASTRUCTURES (DINFRA)"/>
    <s v="Travaux de réparation de la route d'Ambatomaro reliant RN 2 - Ambolokandrina"/>
    <s v="Travaux d'Entretien"/>
    <x v="4"/>
    <s v="ETAT MALAGASY"/>
    <n v="810205000"/>
    <s v="ANDRIAMALALAVONJY Solomanoro, DRATP Analamanga"/>
    <x v="0"/>
    <x v="103"/>
    <s v="Km de route entretenue"/>
    <s v="9.1"/>
    <s v="Km de route entretenue"/>
    <m/>
    <m/>
    <m/>
    <m/>
    <x v="1"/>
    <x v="70"/>
    <m/>
    <m/>
    <m/>
    <m/>
    <m/>
    <m/>
    <m/>
    <s v="N° 047-TR/MAHTP/PRMP/TP-RPI.19"/>
    <x v="193"/>
    <n v="810205000"/>
    <m/>
    <m/>
    <m/>
    <d v="2020-04-06T00:00:00"/>
    <n v="60"/>
    <s v="SAVA"/>
    <n v="-9.5166666666666675"/>
    <x v="10"/>
    <m/>
    <n v="0.8"/>
    <n v="0.8"/>
    <n v="0"/>
    <n v="0.8"/>
    <m/>
    <x v="127"/>
    <s v="Km"/>
  </r>
  <r>
    <s v="206"/>
    <s v="383"/>
    <s v="REHABILITATION DES RUES DES CHEFS LIEUX DES FARITANY _PHASE II"/>
    <s v="DIRECTION DES INFRASTRUCTURES (DINFRA)"/>
    <s v="Travaux d'Urgence de pavage de la route d'Ambodivona Antananarivo"/>
    <s v="Travaux d'Urgence"/>
    <x v="4"/>
    <m/>
    <m/>
    <m/>
    <x v="0"/>
    <x v="64"/>
    <m/>
    <m/>
    <m/>
    <m/>
    <m/>
    <m/>
    <m/>
    <x v="25"/>
    <x v="26"/>
    <m/>
    <m/>
    <m/>
    <m/>
    <m/>
    <m/>
    <m/>
    <s v="N° 119-TR/MAHTP/PRMP/TP-RPI.19"/>
    <x v="194"/>
    <n v="1903166810.4000001"/>
    <m/>
    <m/>
    <m/>
    <d v="2020-05-18T00:00:00"/>
    <n v="90"/>
    <s v="MMP BTP"/>
    <n v="-5.5444444444444443"/>
    <x v="10"/>
    <m/>
    <m/>
    <n v="0.8"/>
    <n v="0.8"/>
    <n v="0.8"/>
    <s v="Arret de chantier le 14 Janvier 2021; reprise des travaux le 15 Mars 2021; travaux en retard; avancement 80% "/>
    <x v="128"/>
    <s v="Km"/>
  </r>
  <r>
    <s v="206"/>
    <m/>
    <m/>
    <s v="DIRECTION DES INFRASTRUCTURES (DINFRA)"/>
    <s v="Travaux d'urgence de réparation de la RNP4 entre PK0 et PK 570+330 Mahajanga répartis en 3 lots : _x000a_- Lot 3 entre PK 460 et PK 570+330 ET SON AVENANT N°01"/>
    <s v="Travaux d'Urgence"/>
    <x v="4"/>
    <s v="ETAT MALAGASY"/>
    <n v="6433751248.8000002"/>
    <s v="RAHARISON Elie"/>
    <x v="0"/>
    <x v="2"/>
    <s v="Km de route entretenue"/>
    <s v="9.1"/>
    <s v="Km de route entretenue"/>
    <m/>
    <m/>
    <m/>
    <m/>
    <x v="32"/>
    <x v="88"/>
    <s v="MAHAJANGA II"/>
    <m/>
    <m/>
    <m/>
    <m/>
    <m/>
    <m/>
    <s v="AVENANT N°1 AU MARCHE N° 059 TR/MAHTP/PRMP/TP-RPI .19"/>
    <x v="195"/>
    <m/>
    <m/>
    <m/>
    <m/>
    <m/>
    <n v="150"/>
    <s v="AM"/>
    <n v="-296.05333333333334"/>
    <x v="50"/>
    <n v="0.7"/>
    <n v="0.77"/>
    <n v="0.77"/>
    <n v="0"/>
    <n v="0.77"/>
    <m/>
    <x v="0"/>
    <s v="Km"/>
  </r>
  <r>
    <s v="206"/>
    <m/>
    <m/>
    <s v="DRTP ATSIMO ATSINANANA / DIRECTION DES INFRASTRUCTURES (DINFRA)"/>
    <s v="Travaux de réhabilitation des routes RN 12 Vohipeno - Farafangana"/>
    <s v="Travaux de Réhabilitation"/>
    <x v="4"/>
    <s v="ETAT MALAGASY"/>
    <n v="16229774220.629999"/>
    <s v="DINFRA - DRATP ATSIMO ATSINANANA"/>
    <x v="0"/>
    <x v="104"/>
    <s v="Km de route réhabilitée"/>
    <s v="9.1"/>
    <s v="Km de route réhabilitée et/ou construite"/>
    <s v="Latitude: 22°20'22,15&quot; S et Longitude: 47°51'22,66&quot; E_x000a_Latitude: 22°40'21,45&quot; S et Longitude: 47°48'21,09&quot; E"/>
    <s v="Latitude: 22°23'45,21&quot; S et Longitude: 47°49'13,30&quot; E,_x000a_Latitude: 22°50'11,05&quot; S et Longitude: 47°49'38,98&quot; E    "/>
    <s v="PK185+595 "/>
    <s v="PK206+700"/>
    <x v="7"/>
    <x v="84"/>
    <s v="CR Anosivelo, CR Tsararafa, CU Farafangana"/>
    <s v="Populations de la régions, des districts et communes concernées"/>
    <m/>
    <d v="2020-12-10T00:00:00"/>
    <d v="2020-12-22T00:00:00"/>
    <d v="2020-12-29T00:00:00"/>
    <d v="2021-01-05T00:00:00"/>
    <s v="N°041-TR-MATP/PRMP/TP-RPI.20"/>
    <x v="196"/>
    <n v="16229774220.629999"/>
    <m/>
    <m/>
    <n v="3245954844.1259999"/>
    <d v="2021-01-13T00:00:00"/>
    <n v="240"/>
    <s v="COLAS MADAGASCAR"/>
    <n v="-0.45416666666666666"/>
    <x v="11"/>
    <m/>
    <n v="0.62"/>
    <n v="0.75"/>
    <n v="0.13"/>
    <n v="0.75"/>
    <m/>
    <x v="129"/>
    <s v="Km"/>
  </r>
  <r>
    <s v="206"/>
    <s v="450"/>
    <s v="TRAVAUX D’URGENCE DES INFRASTRUCTURES ROUTIERES"/>
    <s v="DAU"/>
    <s v="Travaux d'urgence de Construction de pont en BA sur la Rivière Atrobo, au pk 25 de la RIP 39 entre Talata - Angavo et Mangasoavina, District Ankazobe"/>
    <s v="Travaux d'Urgence"/>
    <x v="4"/>
    <s v="ETAT MALAGASY"/>
    <n v="790000000"/>
    <s v="RAJAONALISON Rija Harilala_x000a_Chef de Service de Coordination des Interventions d’urgences_x000a_Tel : 034 07 560 06"/>
    <x v="6"/>
    <x v="2"/>
    <s v="Km de route entretenue"/>
    <s v="9.1"/>
    <s v="Km de route entretenue"/>
    <s v="18°11'47.17&quot;S/47°2'31.91&quot;E"/>
    <m/>
    <s v="25+000"/>
    <m/>
    <x v="1"/>
    <x v="89"/>
    <s v="TALATA-ANGAVO"/>
    <m/>
    <m/>
    <m/>
    <m/>
    <m/>
    <m/>
    <s v="CONVENTION N° 028TR/MATP/PRMP/TP-RPI.20"/>
    <x v="197"/>
    <n v="483012261"/>
    <m/>
    <m/>
    <m/>
    <d v="2020-12-18T00:00:00"/>
    <n v="120"/>
    <s v="MASOANDRO"/>
    <n v="-2.125"/>
    <x v="51"/>
    <m/>
    <n v="0.73"/>
    <n v="0.73"/>
    <n v="0"/>
    <n v="0.73"/>
    <s v="1/En attente coulage de béton"/>
    <x v="0"/>
    <s v="ML d'ouvrage"/>
  </r>
  <r>
    <s v="206"/>
    <m/>
    <m/>
    <s v="DIRECTION DES INFRASTRUCTURES (DINFRA)"/>
    <s v="Travaux de traitement des points noirs de la route entre Ambatolampy et Tsinjoarivo repartis en trois (03) lots: -Lot1: Travaux de traitement des points noirs de la route entre PK0 (Ambatolampy) et PK12 (CR Ambatondrakalavao) "/>
    <s v="Travaux d'Entretien"/>
    <x v="4"/>
    <s v="ETAT MALAGASY"/>
    <n v="180025765"/>
    <s v="RAHARIVELO Arielle"/>
    <x v="0"/>
    <x v="2"/>
    <s v="Km de route entretenue"/>
    <s v="9.1"/>
    <s v="Km de route entretenue"/>
    <m/>
    <m/>
    <m/>
    <m/>
    <x v="9"/>
    <x v="87"/>
    <s v="CR Ambatondrakalavao_x000a_CR Antsapandrano_x000a_CR Tsinjoarivo"/>
    <m/>
    <m/>
    <m/>
    <m/>
    <m/>
    <m/>
    <s v="105-TR/MATP/PRMP/TP-RPI.20"/>
    <x v="198"/>
    <n v="180025765"/>
    <m/>
    <m/>
    <m/>
    <d v="2020-12-11T00:00:00"/>
    <n v="45"/>
    <s v="Entreprise ADDEAU "/>
    <n v="-7.4888888888888889"/>
    <x v="52"/>
    <m/>
    <n v="0.7"/>
    <n v="0.7"/>
    <n v="0"/>
    <n v="0.7"/>
    <m/>
    <x v="0"/>
    <s v="Km"/>
  </r>
  <r>
    <s v="206"/>
    <n v="393"/>
    <s v="TRAVAUX DE BITUMAGE DE LA RN5A ENTRE AMBILOBE ET VOHEMAR"/>
    <s v="DIRECTION DES INFRASTRUCTURES (DINFRA)"/>
    <s v="Contrôle et Surveillance des Travaux de bitumage de la RNS 5A entre AMBILOBE et VOHEMAR"/>
    <s v="Prestation intellectuelle"/>
    <x v="4"/>
    <s v="ETAT MALAGASY"/>
    <n v="3233820776"/>
    <s v="RAFALISOA Dafara Anjarason : dafaranjarason@gmail.com_x000a_Tel : 034 05 614 19"/>
    <x v="3"/>
    <x v="2"/>
    <n v="0"/>
    <s v="9.1.1"/>
    <n v="0"/>
    <s v="Début :_x000a_Latitude : 13°11’19.504’’S Longitude : 49°3’12.694’’E_x000a_"/>
    <s v="Fin :_x000a_Latitude : 13°24’7.694’’S Longitude : 49°59’0.298’’E"/>
    <n v="0"/>
    <n v="0"/>
    <x v="9"/>
    <x v="87"/>
    <s v="CR Ambatondrakalavao_x000a_CR Antsapandrano_x000a_CR Tsinjoarivo"/>
    <n v="0"/>
    <m/>
    <m/>
    <m/>
    <m/>
    <m/>
    <s v="Marché N°003-PI/MATP/PRMP/TP.RPI.20 et son avenant N° 01"/>
    <x v="199"/>
    <n v="3233820776"/>
    <m/>
    <m/>
    <m/>
    <d v="2021-01-15T00:00:00"/>
    <n v="450"/>
    <s v="Bureau d'études EC PLUS"/>
    <n v="0.22888888888888889"/>
    <x v="53"/>
    <n v="0"/>
    <n v="0.67"/>
    <n v="0.67"/>
    <n v="0"/>
    <n v="0.67"/>
    <m/>
    <x v="0"/>
    <s v="Nombre de rapports"/>
  </r>
  <r>
    <s v="206"/>
    <m/>
    <m/>
    <s v="DRTP ALAOTRA MANGORO"/>
    <s v="TRAVAUX DE TRAITEMENT DES POINTS NOIRS SUR LA ROUTE RNT23A ENTRE MORAMANGA ET ANOSIBE AN’ALA (A DELAI REDUIT)"/>
    <s v="Travaux d'Entretien"/>
    <x v="4"/>
    <s v="ETAT MALAGASY"/>
    <n v="2587802317.5999999"/>
    <s v="DRATP/SRTP ALMAN"/>
    <x v="0"/>
    <x v="51"/>
    <s v="TEAC: m2 d'empierrement par cloutage._x000a_Réparation ouvrage, Reprofilage, remblai et couche de roulement_x000a_"/>
    <s v="9.1"/>
    <s v="Km de route entretenue"/>
    <s v="Longitude : 18°94’70.62S   Latitude : 48°23’02.27E_x000a_"/>
    <s v="Longitude : 19°17’54.54S   Latitude : 48°12’59.85E"/>
    <s v="0+000_x000a_à Moramanga"/>
    <s v="50+0000"/>
    <x v="10"/>
    <x v="90"/>
    <s v="Ambohibary, Nosibe an'ala"/>
    <m/>
    <m/>
    <m/>
    <m/>
    <m/>
    <m/>
    <s v="N° 078-TR/MAHTP/PRMP/TP-RPI.19"/>
    <x v="200"/>
    <n v="2587802317.5999999"/>
    <m/>
    <m/>
    <m/>
    <d v="2020-11-02T00:00:00"/>
    <n v="92"/>
    <s v="SMATP"/>
    <n v="-3.5760869565217392"/>
    <x v="54"/>
    <n v="0"/>
    <n v="0.35"/>
    <n v="0.65"/>
    <n v="0.30000000000000004"/>
    <n v="0.65"/>
    <s v="prevision de reprise des travaux et application de barrière de pluie"/>
    <x v="130"/>
    <s v="Km"/>
  </r>
  <r>
    <s v="215"/>
    <s v="258"/>
    <s v="PROJET DE REHABILITATION DE ROUTES POUR DESENCLAVEMENT"/>
    <s v="DRTP VATOVAVY FITOVINANY"/>
    <s v="Travaux d'entretien de la route provinciale RP 1203-F reliant les communes rurales de Vohitrindry et Ifanirea "/>
    <s v="Travaux d'Entretien"/>
    <x v="4"/>
    <s v="ETAT MALAGASY"/>
    <n v="1199673724.1700001"/>
    <s v="RATIARISON Hajaniaina Thierry"/>
    <x v="0"/>
    <x v="105"/>
    <m/>
    <s v="9.1"/>
    <m/>
    <s v="Début:22°22’42’’S – 47°49’46’’E "/>
    <s v="Fin: 22°11'31&quot;S-47°28'31&quot;E"/>
    <s v="0+000"/>
    <s v="64+000"/>
    <x v="2"/>
    <x v="91"/>
    <s v="Vohipeno-Ilakatra-Mahazoarivo-Ifanirea"/>
    <m/>
    <m/>
    <m/>
    <m/>
    <m/>
    <m/>
    <s v="N°107-TR-MAHTP/PRMP/TP-RPI.19"/>
    <x v="201"/>
    <n v="1199673724.1700001"/>
    <m/>
    <m/>
    <m/>
    <d v="2020-12-07T00:00:00"/>
    <n v="90"/>
    <s v="Es HORIZON"/>
    <n v="-3.2888888888888888"/>
    <x v="35"/>
    <n v="0"/>
    <n v="0.6"/>
    <n v="0.6"/>
    <n v="0"/>
    <n v="0.6"/>
    <m/>
    <x v="131"/>
    <s v="Km"/>
  </r>
  <r>
    <s v="206"/>
    <s v="383"/>
    <s v="REHABILITATION DES RUES DES CHEFS LIEUX DES FARITANY _PHASE II"/>
    <s v="DIRECTION DES INFRASTRUCTURES (DINFRA)"/>
    <s v="Travaux de réhabilitation des rues dans la ville d'Antsiranana : Rondpoint Galana - Lycée Mixte, Carrefour RN 6 Mitabe - La Batterie Rue Justin Bezara, Rue Monseigneur Courbet - Villa Titanic ;"/>
    <s v="Voies Urbaines"/>
    <x v="4"/>
    <s v="ETAT MALAGASY"/>
    <n v="2629874000"/>
    <s v="RAHARISON Elie"/>
    <x v="0"/>
    <x v="2"/>
    <s v="Km de route réhabilitée"/>
    <s v="9.1"/>
    <s v="Km de route réhabilitée et/ou construite"/>
    <s v="Axe 1  : 12°17'3.53&quot;S 49°17'41.71''E _x000a_Axe 2  : 12°17'58.73&quot;S 49°17'36.87''E _x000a_Axe 3  : 12°16'34.55&quot;S 49°17'33.92''E "/>
    <s v="Axe 1  : 12°17'5.57&quot;S 49°17'41.72''E _x000a_Axe 2  : 12°17'58.65&quot;S 49°17'12.49''E _x000a_Axe 3  : 12°16'43.05&quot;S 49°17'46.24''E"/>
    <m/>
    <m/>
    <x v="8"/>
    <x v="92"/>
    <s v="ANTSIRANANA"/>
    <m/>
    <m/>
    <m/>
    <m/>
    <m/>
    <m/>
    <s v="N°114-TR/MAHTP/PRMP/TP-RPI.19"/>
    <x v="202"/>
    <n v="2629874000"/>
    <m/>
    <m/>
    <m/>
    <d v="2020-12-21T00:00:00"/>
    <n v="90"/>
    <s v="SOGEA SATOM"/>
    <n v="-3.1333333333333333"/>
    <x v="35"/>
    <m/>
    <n v="0.6"/>
    <n v="0.6"/>
    <n v="0"/>
    <n v="0.6"/>
    <m/>
    <x v="0"/>
    <s v="Km"/>
  </r>
  <r>
    <s v="206"/>
    <s v="304"/>
    <s v="PAIR"/>
    <s v="AGENCE ROUTIERE / DIRECTION DES INFRASTRUCTURES"/>
    <s v="LOT 1 : Travaux à Himo pour l'aménagement de la piste rurale de Tsianisiha - Andoharano sur la  RN9 du PK 0+000 au PK 4+800"/>
    <s v="Travaux de Réhabilitation"/>
    <x v="4"/>
    <s v="ETAT MALAGASY"/>
    <n v="300000000"/>
    <s v="RATSIMBA Andrianjatovo Andry_x000a_a.ratsimba@agenceroutiere.mg"/>
    <x v="0"/>
    <x v="106"/>
    <s v="Nombre de KM réhabilité"/>
    <s v="9.1"/>
    <s v="Km rehabilité"/>
    <s v="Début : _x000a_Latitude : '-23,376680°_x000a_Longitude : 43,855374°_x000a__x000a_"/>
    <s v="Fin : _x000a_Latitude : '-22,896520°_x000a_Longitude : 43,616539°"/>
    <s v="PK 0+000 "/>
    <s v="PK 4+800"/>
    <x v="15"/>
    <x v="29"/>
    <s v="TSIANISIHA"/>
    <m/>
    <m/>
    <s v="N/A"/>
    <s v="N/A"/>
    <s v="N/A"/>
    <s v="N/A"/>
    <s v="113-ARM/PAIR/18"/>
    <x v="203"/>
    <n v="196056353.028"/>
    <m/>
    <m/>
    <n v="163380294.19"/>
    <d v="2018-04-04T00:00:00"/>
    <n v="11"/>
    <s v="HYCO INVESTCOM"/>
    <n v="1"/>
    <x v="36"/>
    <n v="0.53290000000000004"/>
    <n v="0.56000000000000005"/>
    <n v="0.56000000000000005"/>
    <n v="0"/>
    <n v="0.56000000000000005"/>
    <m/>
    <x v="132"/>
    <s v="Km"/>
  </r>
  <r>
    <s v="206"/>
    <m/>
    <m/>
    <s v="DRTP AMORON'I MANIA"/>
    <s v="2.1. Inciter les PTFs à financier d’avantage le fonctionnement des projets"/>
    <s v="Prestation intellectuelle"/>
    <x v="4"/>
    <m/>
    <m/>
    <s v="SRTP"/>
    <x v="12"/>
    <x v="29"/>
    <m/>
    <s v="9.1"/>
    <m/>
    <m/>
    <m/>
    <m/>
    <m/>
    <x v="30"/>
    <x v="26"/>
    <m/>
    <m/>
    <m/>
    <m/>
    <m/>
    <m/>
    <m/>
    <m/>
    <x v="204"/>
    <m/>
    <m/>
    <m/>
    <m/>
    <m/>
    <m/>
    <m/>
    <e v="#DIV/0!"/>
    <x v="14"/>
    <m/>
    <n v="0.5"/>
    <n v="0.5"/>
    <n v="0"/>
    <n v="0.5"/>
    <m/>
    <x v="1"/>
    <s v="Nb"/>
  </r>
  <r>
    <s v="206"/>
    <m/>
    <m/>
    <s v="DIRECTION DES INFRASTRUCTURES (DINFRA)"/>
    <s v="Travaux de réhabilitation répartis en deux (02) lots: lot1: Travaux de réhabilitation du port Ambiky (Commune rurale de Beroroha);"/>
    <s v="Travaux de Réhabilitation"/>
    <x v="4"/>
    <s v="ETAT MALAGASY"/>
    <n v="197367400"/>
    <s v="RABIALAHY Nedarivola Andréas"/>
    <x v="0"/>
    <x v="2"/>
    <s v="Km de route entretenue"/>
    <s v="9.1"/>
    <s v="Km de route entretenue"/>
    <s v="Lot 1 : Début : 21°40'37.75'' S "/>
    <s v="Fin : 45°8'53.33''S"/>
    <m/>
    <m/>
    <x v="15"/>
    <x v="82"/>
    <s v="BEROROHA"/>
    <m/>
    <m/>
    <m/>
    <m/>
    <m/>
    <m/>
    <s v="N°117 TR/MATP/PRMP/TP-RPI.20"/>
    <x v="205"/>
    <n v="197367400"/>
    <m/>
    <m/>
    <m/>
    <d v="2020-12-18T00:00:00"/>
    <n v="40"/>
    <s v="ETS VAVALINTA "/>
    <n v="-8.375"/>
    <x v="14"/>
    <m/>
    <n v="0.5"/>
    <n v="0.5"/>
    <n v="0"/>
    <n v="0.5"/>
    <m/>
    <x v="0"/>
    <s v="Km"/>
  </r>
  <r>
    <s v="206"/>
    <s v="392"/>
    <s v="AMENAGEMENT DE CORRIDORS ET FACILITATION DU COMMERCE"/>
    <s v="PACFC / AGENCE ROUTIERE / DIRECTION GENERALE DES TRAVAUX PUBLICS (DGTP)"/>
    <s v="Etudes, Contrôle et Surveillance des travaux d’aménagement et de bitumage de la RNT 12A entre Fort-dauphin et Ebakiky (PK 0+000 - PK 44+850), entre Masianaka et Vangaindrano (PK 203+800- PK 243+000) ainsi que des travaux de construction des ponts d’Ebakiky au PK 44+850 et de Masianaka au PK 203+800 / PHASE II : Controle et surveillance des travaux"/>
    <s v="Prestation intellectuelle"/>
    <x v="4"/>
    <s v="ETAT MALAGASY"/>
    <n v="700000000"/>
    <s v="RAZAFIMAHEFA Ando - andohantenaina@hotmail.mg_x000a_034-47-675-74"/>
    <x v="3"/>
    <x v="42"/>
    <s v="Nombre de Rapport validé"/>
    <s v="9.1"/>
    <s v="rapport soumis"/>
    <s v="Analamisampy : 22°28'47,67&quot;5_x000a_43°39'35,57&quot;E_x000a__x000a__x000a_RNT 12A : lot 1, début (Taolagnaro) :_x000a_25°00'9.85&quot; S_x000a_46°58'57.84&quot;E _x000a__x000a_RNT 12A : lot 2, début (Masianaka)_x000a_23°21'0.84&quot;S_x000a_47°36'17.02&quot;E"/>
    <s v="Bevoay : 21°49'52,35&quot;5_x000a_43°52'32,03&quot;E_x000a__x000a__x000a_RNT 12A : lot 1, fin (Ebakiky) :_x000a_24°43'43.64&quot;S_x000a_47°08'54.60&quot;E_x000a__x000a_RNT 12A : lot 2, fin (Vangaindrano)_x000a_23°36'17.88&quot;S_x000a_47°36'43,31&quot;E"/>
    <s v="0+000"/>
    <s v="243+800"/>
    <x v="6"/>
    <x v="43"/>
    <s v="MASIANAKA - VANGAINDRANO"/>
    <m/>
    <m/>
    <d v="2021-08-30T00:00:00"/>
    <d v="2021-09-07T00:00:00"/>
    <d v="2021-09-07T00:00:00"/>
    <m/>
    <s v="004-AR/PACFC/20"/>
    <x v="206"/>
    <n v="697578592.41999996"/>
    <m/>
    <m/>
    <m/>
    <d v="2020-11-17T00:00:00"/>
    <n v="25"/>
    <s v="Groupement CIRA SAS &amp; SETEC INTERNATIONAL &amp; SETEC MADAGASCAR &amp; ASA_x000a_TARATRA"/>
    <s v="Phase I : 100%_x000a_Phase II : 0%"/>
    <x v="55"/>
    <n v="0.2"/>
    <n v="0.49"/>
    <n v="0.49"/>
    <n v="0"/>
    <n v="0.49"/>
    <s v="Phase I : 100%_x000a_Phase II : 0%"/>
    <x v="0"/>
    <s v="Nombre de rapports"/>
  </r>
  <r>
    <s v="206"/>
    <m/>
    <s v="TRAVAUX D'ENTRETIEN"/>
    <s v="DRTP ATSINANANA / DIRECTION DES INFRASTRUCTURES (DINFRA)"/>
    <s v="Travaux de réhabilitation de la Route Boulevard RATSIMILAHO dans la Commune Urbaine de Toamasina"/>
    <s v="Travaux de Réhabilitation"/>
    <x v="4"/>
    <s v="ETAT MALAGASY"/>
    <n v="8083580904.96"/>
    <s v="CHAN Marie Sandra_x000a__x000a_"/>
    <x v="0"/>
    <x v="2"/>
    <s v="Km de route construite ;_x000a_Nombre d'ouvrages réalisés"/>
    <s v="9.1.1"/>
    <s v="Km de route réhabilitée et/ou construite"/>
    <s v=" 18°08'277''S_x000a_             49°25'102''E_x000a_"/>
    <s v=" 18°07'595''S_x000a_            49°24'549''E"/>
    <m/>
    <m/>
    <x v="18"/>
    <x v="93"/>
    <s v="CU Toamasina"/>
    <m/>
    <m/>
    <m/>
    <m/>
    <m/>
    <m/>
    <s v="Marché N°004-TR-MATP/PRMP/TP-RPI.20"/>
    <x v="207"/>
    <n v="8083580904.96"/>
    <d v="2020-02-19T00:00:00"/>
    <m/>
    <n v="8083580904.96"/>
    <d v="2020-08-10T00:00:00"/>
    <n v="180"/>
    <s v="SMATP.SA (GAO YunFei)"/>
    <n v="0.45"/>
    <x v="56"/>
    <n v="0.6"/>
    <n v="0.46"/>
    <n v="0.46"/>
    <n v="0"/>
    <n v="0.46"/>
    <s v="CONSTATATION: Chantier sans avancement"/>
    <x v="0"/>
    <s v="Km"/>
  </r>
  <r>
    <s v="206"/>
    <s v="237"/>
    <s v="CONSTRUCTION RN 43 SAMBAINA - FARATSIHO - SOAVINANDRIANA"/>
    <s v="DIRECTION DES INFRASTRUCTURES (DINFRA)"/>
    <s v="Indemnisation des PAPs  sur la RN43 entre  Faratsiho  et Sambaina, et entre  Ambohibary et Ampetsapetsa "/>
    <s v="Prestation intellectuelle"/>
    <x v="4"/>
    <s v="ETAT MALAGASY"/>
    <n v="700000000"/>
    <s v="RASOLONDRAIBE Andriamirantosoa_x000a_a.rasolondraibe@agenceroutiere.mg_x000a_034-30-384-14"/>
    <x v="13"/>
    <x v="72"/>
    <s v="Nombre de PAPs payé"/>
    <s v="9.1"/>
    <s v="Nombre de PAPs payé"/>
    <s v="LATITUDE :_x000a_-19,408700°_x000a__x000a_LONGITUDE :_x000a_46,950528°"/>
    <s v="LATITUDE :_x000a_-19,638632°_x000a__x000a_LONGITUDE :_x000a_47,157127°"/>
    <s v="PK 81+134_x000a_PK 0+000_x000a_"/>
    <s v="PK 125+192_x000a_PK 5+634_x000a_"/>
    <x v="9"/>
    <x v="20"/>
    <s v="AMBOHIBARY- FARATSIHO"/>
    <m/>
    <m/>
    <d v="2021-08-12T00:00:00"/>
    <d v="2021-08-23T00:00:00"/>
    <d v="2021-08-24T00:00:00"/>
    <m/>
    <s v="Transfert RPI_x000a_(Libération d'emprise et part Etat Malagasy sur travaux)"/>
    <x v="208"/>
    <n v="2750000000"/>
    <m/>
    <m/>
    <n v="0"/>
    <m/>
    <n v="0"/>
    <s v="Etat Malagasy"/>
    <n v="1.5"/>
    <x v="16"/>
    <n v="0"/>
    <n v="0.4"/>
    <n v="0.4"/>
    <n v="0"/>
    <n v="0.4"/>
    <m/>
    <x v="133"/>
    <s v="Pourcentage de PAPs payé"/>
  </r>
  <r>
    <s v="206"/>
    <s v="369"/>
    <s v="CONSTRUCTION ET REHABILITATION DES ROUTES NATIONALES"/>
    <s v="DIRECTION DES INFRASTRUCTURES (DINFRA)"/>
    <s v="Travaux de réhabilitation de la Route Nationale RN2 (CONTRAT CADRE) Entre  PK 304+000 et PK 352+729"/>
    <s v="Travaux de Réhabilitation"/>
    <x v="4"/>
    <s v="ETAT MALAGASY"/>
    <n v="5981999742"/>
    <s v="_x000a_Responsable du projet: Taberahanitra Sarinety"/>
    <x v="0"/>
    <x v="107"/>
    <s v="Km de route rehabilitée ;_x000a_Nombre d'ouvrages réalisés"/>
    <s v="9.1"/>
    <s v="48km de routes à réhabiliter, un ouvrage ( dalot cadre)"/>
    <s v="18°413'637''S / 49°160'924''E        "/>
    <s v="18°159'804''S / 49°403'549827''E"/>
    <s v=" Début  ( PK304+00) entré pont AMPASIMADINIKA,"/>
    <s v="Fin ( PK 352+729) Port TOAMASINA"/>
    <x v="18"/>
    <x v="58"/>
    <s v="Toamasina"/>
    <s v="Population de Toamasina"/>
    <n v="10"/>
    <d v="2021-07-05T00:00:00"/>
    <d v="2021-08-02T00:00:00"/>
    <d v="2021-08-02T00:00:00"/>
    <d v="2021-08-04T00:00:00"/>
    <s v="MARCHE SUBSEQUANT N°021MCC-TR/MATP/PRMP/TP-RPI.21"/>
    <x v="209"/>
    <n v="5981999742"/>
    <m/>
    <m/>
    <n v="5981999742"/>
    <d v="2021-08-05T00:00:00"/>
    <n v="150"/>
    <s v="FANOMEZANA (  RAMIARIJAONA Rodolphe"/>
    <n v="0.44666666666666666"/>
    <x v="16"/>
    <n v="0"/>
    <n v="0.5"/>
    <n v="0.4"/>
    <n v="-9.9999999999999978E-2"/>
    <n v="0.4"/>
    <s v=" Travaux en cours: Revêtements en enrobé, caniveau et construction dalot "/>
    <x v="134"/>
    <s v="Km"/>
  </r>
  <r>
    <s v="206"/>
    <s v="304"/>
    <s v="PAIR"/>
    <s v="AGENCE ROUTIERE / DIRECTION DES INFRASTRUCTURES"/>
    <s v="LOT 2: Travaux à Himo pour l'aménagement de la piste rurale de Tsianisiha - Andoharano sur la RN9 du PK 4+800 au PK 8+800"/>
    <s v="Travaux de Réhabilitation"/>
    <x v="4"/>
    <s v="ETAT MALAGASY"/>
    <n v="300000000"/>
    <s v="RATSIMBA Andrianjatovo Andry_x000a_a.ratsimba@agenceroutiere.mg"/>
    <x v="0"/>
    <x v="28"/>
    <s v="Nombre de KM réhabilité"/>
    <s v="9.1"/>
    <s v="Km rehabilité"/>
    <n v="0"/>
    <m/>
    <s v="PK 4+800 "/>
    <s v="PK 8+800"/>
    <x v="15"/>
    <x v="29"/>
    <s v="TSIANISIHA"/>
    <m/>
    <m/>
    <s v="N/A"/>
    <s v="N/A"/>
    <s v="N/A"/>
    <s v="N/A"/>
    <s v="115-ARM/PAIR/18"/>
    <x v="210"/>
    <n v="231720671.484"/>
    <m/>
    <m/>
    <n v="193100559.56999999"/>
    <d v="2018-04-04T00:00:00"/>
    <n v="11"/>
    <s v="SINTHIA"/>
    <n v="1"/>
    <x v="57"/>
    <n v="0.32690000000000002"/>
    <n v="0.39"/>
    <n v="0.39"/>
    <n v="0"/>
    <n v="0.39"/>
    <m/>
    <x v="135"/>
    <s v="Km"/>
  </r>
  <r>
    <s v="206"/>
    <s v="369"/>
    <s v="CONSTRUCTION ET REHABILITATION DES ROUTES NATIONALES"/>
    <s v="DIRECTION DES INFRASTRUCTURES (DINFRA)"/>
    <s v="Travaux d'urgence de remise en état de la RNT 33B reliant la RNP 4 Andranofasika et Ambatoboeny (Relance)"/>
    <s v="Travaux d'Urgence"/>
    <x v="4"/>
    <s v="ETAT MALAGASY"/>
    <m/>
    <m/>
    <x v="0"/>
    <x v="2"/>
    <m/>
    <m/>
    <m/>
    <m/>
    <m/>
    <m/>
    <m/>
    <x v="25"/>
    <x v="26"/>
    <m/>
    <m/>
    <m/>
    <m/>
    <m/>
    <m/>
    <m/>
    <s v="024-TR/MATP/PRMP/TP-RPI.20"/>
    <x v="211"/>
    <n v="3187372750"/>
    <m/>
    <m/>
    <m/>
    <d v="2021-08-06T00:00:00"/>
    <n v="120"/>
    <s v="ECH BTP"/>
    <n v="-0.2"/>
    <x v="38"/>
    <m/>
    <n v="0.38"/>
    <n v="0.38"/>
    <n v="0"/>
    <n v="0.38"/>
    <s v="Date anticipation 25/08/2021_x000a_Travaux en cours, et en phase d'installation_x000a_et en attente de dossier d'exécution_x000a_- Projet davenant  sans modification montant au sein de UGPM "/>
    <x v="0"/>
    <s v="Km"/>
  </r>
  <r>
    <s v="206"/>
    <s v="369"/>
    <s v="CONSTRUCTION ET REHABILITATION DES ROUTES NATIONALES"/>
    <s v="DRTP BETSIBOKA"/>
    <s v="TRAVAUX DE REHABILITATION DE LA ROUTE NATIONALE RN4 (CONTRAT CADRE) entre PK 10+000 au PK 20+000 et PK 180+000 au PK 403+000"/>
    <s v="Travaux de Réhabilitation"/>
    <x v="4"/>
    <s v="ETAT MALAGASY"/>
    <n v="5640854600"/>
    <s v="RAOLONARIVO Andry Antenaina, Chef de Service de Suivi et Contrôle des travaux, Tél : 034 02 452 73, E-mail : araolonarivo@gmail.com_x000a_RAZAFIMANJATO A. Edith, Chef de Service Régional des Travaux Publics de Betsiboka, _x000a_Tél : 034 01 127 15 / 034 13 910 45, E-mail : edithrazafi16@gmail.com"/>
    <x v="0"/>
    <x v="108"/>
    <s v="Km de route entretenue"/>
    <s v="9.1"/>
    <s v="Km de route rehabilitée et/ou construite"/>
    <s v="Début PK 10+000 18°50'25.6''S   47°27'41.8''E ;_x000a_Début PK 180+000 17°40'29''S   46°59'06''E ; "/>
    <s v="Fin PK 20+000 : 18°44'39.1''S   47°20'28.8''E_x000a_Fin PK 403+000 : 16°29'04''S   47°09'23''E"/>
    <s v="PK 10+000 (Talatamaty)_x000a_PK 180+000 (Limite Ex-DIRTPI T/M)"/>
    <s v="PK 20+000 (Ambohidratrimo)_x000a_PK 403 (Tsarahonenana)"/>
    <x v="33"/>
    <x v="94"/>
    <s v="Talatamaty, Ambohidratrimo, Ankazobe, Mahatsinjo, Andriba, Antsiafabositra, Antanimbary, Beanana, Maevatanana II, Maevatanana, Berivotra 5/5, Ambalanjanakomby, Andranomamy, Ambondromamy"/>
    <s v="Toute la population des Districts d'Ambohidratrimo et de Maevatanana"/>
    <n v="120"/>
    <m/>
    <m/>
    <m/>
    <m/>
    <s v="022 MCC-TR/MATP/PRMP/TP-RPI.21 RELATIF AU CONTRAT CADRE N° 003 CCTR/MATP/PRMP/TP-RPI.21"/>
    <x v="212"/>
    <n v="5549942283"/>
    <m/>
    <m/>
    <m/>
    <d v="2021-08-10T00:00:00"/>
    <n v="150"/>
    <s v="ECH BTP"/>
    <n v="6.6666666666666666E-2"/>
    <x v="39"/>
    <n v="20"/>
    <n v="0.35"/>
    <n v="0.35"/>
    <n v="0"/>
    <n v="0.35"/>
    <s v="Suite aux retards dans les préparatifs de la descente sur terrain, la réunion préparatoire n'a eu lieu que le 07 septembre 2021 et l'implantation n'a eu lieu que le 08 septembre 2021. Le document d'exécution n'est parvenu à l'administration que le 07 octobre 2021 et a été approuvé par l'Ingénieur de Contrôle le 11 octobre 2021."/>
    <x v="136"/>
    <s v="Km"/>
  </r>
  <r>
    <s v="206"/>
    <s v="369"/>
    <s v="CONSTRUCTION ET REHABILITATION DES ROUTES NATIONALES"/>
    <s v="DIRECTION DES INFRASTRUCTURES (DINFRA)"/>
    <s v="Travaux de réhabilitation de la RNP6 (CONTRAT CADRE )_x000a_ '- Travaux d'urgence de réparation de la RNP 6 reparties en deux lots ( contrat cadre ) lot N°1: entre PK0 Ambondromamy et PK 279 Antsohihy ( entre PK 134 Tsarahasina et PK 279 entrée Antsohihy)"/>
    <s v="Travaux d'Urgence"/>
    <x v="4"/>
    <s v="ETAT MALAGASY"/>
    <m/>
    <s v="Maminiaina"/>
    <x v="0"/>
    <x v="109"/>
    <s v="Km de route entretenue"/>
    <s v="9.1"/>
    <s v="Km de route entretenue"/>
    <m/>
    <m/>
    <m/>
    <m/>
    <x v="25"/>
    <x v="26"/>
    <m/>
    <m/>
    <m/>
    <m/>
    <m/>
    <m/>
    <m/>
    <s v=" N°011 -MCC/MATP/PRMP/TP-RPI.20"/>
    <x v="213"/>
    <n v="11276025529"/>
    <m/>
    <m/>
    <m/>
    <d v="2020-12-18T00:00:00"/>
    <n v="90"/>
    <s v="ISO CONSTRUCTION"/>
    <n v="-3.1666666666666665"/>
    <x v="39"/>
    <m/>
    <n v="0"/>
    <n v="0.35"/>
    <n v="0.35"/>
    <n v="0.35"/>
    <m/>
    <x v="137"/>
    <s v="Km"/>
  </r>
  <r>
    <n v="206"/>
    <n v="369"/>
    <s v="CONSTRUCTION ET REHABILITATION DES ROUTES NATIONALES"/>
    <s v="DINFRA"/>
    <s v="Travaux d'urgence de remise en état de la route nationale RNT33B reliant la RNP4 Andranofasika et Ambatoboeny"/>
    <s v="Travaux d'Urgence"/>
    <x v="4"/>
    <s v="ETAT MALAGASY"/>
    <n v="3187372750"/>
    <s v="RAHARISON Solonirina Elie_x000a_Tel: 034 05 614 15_x000a_Mail: raharisonsolonirina@gmail.com"/>
    <x v="0"/>
    <x v="47"/>
    <s v="Maintenir le reseau routier en bon état"/>
    <s v="9.1"/>
    <s v="Km de route traitée ;_x000a_Nombre d'ouvrage réalisés :_x000a_"/>
    <s v="S16 22.58.58 E 46.47.37.05"/>
    <s v="S16 28.01.76 E 46.43.40.66"/>
    <s v="PK 0+000"/>
    <s v="PK 25+000"/>
    <x v="32"/>
    <x v="95"/>
    <s v="Andranofasika_x000a_Ambatoboeny"/>
    <s v="Population riveraine"/>
    <m/>
    <m/>
    <m/>
    <m/>
    <m/>
    <s v="N°24-TR/MATP/PRMP/TP-RPI.20"/>
    <x v="214"/>
    <n v="3187372750"/>
    <m/>
    <m/>
    <m/>
    <d v="2021-08-06T00:00:00"/>
    <n v="120"/>
    <s v="ECH BTP"/>
    <n v="-0.2"/>
    <x v="18"/>
    <m/>
    <n v="0.32"/>
    <n v="0.32"/>
    <n v="0"/>
    <n v="0.32"/>
    <m/>
    <x v="138"/>
    <s v="Km"/>
  </r>
  <r>
    <s v="206"/>
    <s v="304"/>
    <s v="PAIR"/>
    <s v="AGENCE ROUTIERE"/>
    <s v="Reprise de l’organisation de la libération de l’emprise de la RN 9 et mise en œuvre du programme de réinstallation involontaire, dans la voirie urbaine de Toliara, au pont RANOZAZA, à la plateforme d’ANKILILOAKA"/>
    <s v="Prestation intellectuelle"/>
    <x v="4"/>
    <s v="ETAT MALAGASY"/>
    <n v="100000000"/>
    <s v="RAKOTONIRINA Alberton_x000a_alberton68@yahoo.fr"/>
    <x v="3"/>
    <x v="0"/>
    <s v="Nombre de Rapport validé"/>
    <s v="9.1"/>
    <s v="Nombre de Rapport validé"/>
    <s v="Début : Pk 0+000_x000a_Latitude : '-23,35831945°_x000a_Longitude : 43,66712755°"/>
    <s v="Ranozaza : Pk 71+271_x000a_Latitude : '-2,789027°_x000a_Longitude : 43,614867°"/>
    <s v="PK 0+000 _x000a_PK 71+271 "/>
    <s v="PK 1+400_x000a_PK 71+271 "/>
    <x v="15"/>
    <x v="29"/>
    <s v="TSIANISIHA"/>
    <m/>
    <m/>
    <m/>
    <m/>
    <m/>
    <m/>
    <s v="186-AR/RPI/2020"/>
    <x v="215"/>
    <n v="16000000"/>
    <m/>
    <m/>
    <m/>
    <d v="2020-10-05T00:00:00"/>
    <n v="176.1"/>
    <s v="ONG RENALA"/>
    <n v="-1.5496876774559909"/>
    <x v="19"/>
    <n v="0"/>
    <n v="0.3"/>
    <n v="0.3"/>
    <n v="0"/>
    <n v="0.3"/>
    <s v="Indemnisation plateforme Ankililoaka en cours. (Tracé corrigé d'où procédure à reprendre)                  _x000a_Un couriel a été adressé à RENALA demandant la situation"/>
    <x v="98"/>
    <s v="Nombre de rapports"/>
  </r>
  <r>
    <s v="206"/>
    <m/>
    <m/>
    <s v="DIRECTION DES INFRASTRUCTURES (DINFRA)"/>
    <s v="Travaux de reconstruction d'un pont sur la RNT 31 au PK 192+300 Manapatra CR Ankazotokana, District de Bealanana"/>
    <s v="Travaux de Construction"/>
    <x v="4"/>
    <s v="ETAT MALAGASY"/>
    <n v="200000000"/>
    <s v="RAHARIVELO Arielle"/>
    <x v="6"/>
    <x v="2"/>
    <s v="ml de ponts"/>
    <s v="9.1"/>
    <s v="Km de route réhabilitée et/ou construite"/>
    <m/>
    <m/>
    <m/>
    <m/>
    <x v="23"/>
    <x v="46"/>
    <s v="ANKAZOTOKANA"/>
    <m/>
    <m/>
    <m/>
    <m/>
    <m/>
    <m/>
    <s v="057 TR/MATP/PRMP/TP-RPI.20"/>
    <x v="216"/>
    <n v="175536600"/>
    <m/>
    <m/>
    <m/>
    <d v="2020-12-03T00:00:00"/>
    <n v="90"/>
    <s v="DORA"/>
    <n v="-3.3333333333333335"/>
    <x v="19"/>
    <m/>
    <n v="0.3"/>
    <n v="0.3"/>
    <n v="0"/>
    <n v="0.3"/>
    <m/>
    <x v="0"/>
    <s v="ML d'ouvrage"/>
  </r>
  <r>
    <s v="206"/>
    <m/>
    <m/>
    <s v="DIRECTION DES INFRASTRUCTURES (DINFRA)"/>
    <s v="TRAVAUX DE TRAITEMENT DES POINTS NOIRS SUR LA ROUTE RNT23A ENTRE MORAMANGE ET ANOSIBE AN'ALA (A DELAI REDUIT)"/>
    <s v="Travaux d'Entretien"/>
    <x v="4"/>
    <s v="ETAT MALAGASY"/>
    <n v="3000000000"/>
    <s v="CHAN MARIE SANDRA"/>
    <x v="0"/>
    <x v="51"/>
    <s v="Km de route réhabilitée"/>
    <s v="9.1"/>
    <s v="Km de route réhabilitée et/ou construite"/>
    <s v="Début: lat.: 18°94'70,62&quot;S- long: 48°23'02,27&quot;E"/>
    <s v="Fin: 19°54'54,39&quot;S- long: 48°12'59,85&quot;E"/>
    <s v="pk 0+000"/>
    <s v="pk 50+000"/>
    <x v="10"/>
    <x v="96"/>
    <s v="MORAMANGA"/>
    <m/>
    <m/>
    <m/>
    <m/>
    <m/>
    <m/>
    <s v="MARCHE N°078-TR-MATP/PRMP/TP-RPI.20"/>
    <x v="217"/>
    <n v="2587802317.5999999"/>
    <m/>
    <m/>
    <m/>
    <d v="2020-11-02T00:00:00"/>
    <n v="90"/>
    <s v="SMATP"/>
    <n v="-3.6777777777777776"/>
    <x v="19"/>
    <n v="0.2"/>
    <n v="0.3"/>
    <n v="0.3"/>
    <n v="0"/>
    <n v="0.3"/>
    <m/>
    <x v="139"/>
    <s v="Km"/>
  </r>
  <r>
    <s v="206"/>
    <m/>
    <m/>
    <s v="DIRECTION DES INFRASTRUCTURES (DINFRA)"/>
    <s v="Travaux de traitement des points noirs de la route entre Ambatolampy et Tsinjoarivo repartis en trois (03) lots: Lot2: Travaux de traitement des points noirs de la route entre PK12 (CR Ambatondrakalavao) et PK25 (CR Antsapandrano)"/>
    <s v="Travaux d'Entretien"/>
    <x v="4"/>
    <s v="ETAT MALAGASY"/>
    <n v="180060360"/>
    <s v="RAHARIVELO Arielle"/>
    <x v="0"/>
    <x v="2"/>
    <s v="Km de route entretenue"/>
    <s v="9.1"/>
    <s v="Km de route entretenue"/>
    <m/>
    <m/>
    <m/>
    <m/>
    <x v="9"/>
    <x v="87"/>
    <s v="CR Ambatondrakalavao_x000a_CR Antsapandrano_x000a_CR Tsinjoarivo"/>
    <m/>
    <m/>
    <m/>
    <m/>
    <m/>
    <m/>
    <s v="106-TR/MATP/PRMP/TP-RPI.20"/>
    <x v="218"/>
    <n v="180060360"/>
    <m/>
    <m/>
    <m/>
    <d v="2020-12-11T00:00:00"/>
    <n v="45"/>
    <s v="Entreprise ADDEAU "/>
    <n v="-7.4888888888888889"/>
    <x v="19"/>
    <m/>
    <n v="0.3"/>
    <n v="0.3"/>
    <n v="0"/>
    <n v="0.3"/>
    <m/>
    <x v="0"/>
    <s v="Km"/>
  </r>
  <r>
    <s v="206"/>
    <s v="304"/>
    <s v="PAIR"/>
    <s v="AGENCE ROUTIERE / DIRECTION DES INFRASTRUCTURES"/>
    <s v="LOT 3 : Travaux à Himo pour l'aménagement de la piste rurale de Tsianisiha - Andoharano sur la RN9 du PK 8+800 au PK 12+800"/>
    <s v="Travaux de Réhabilitation"/>
    <x v="4"/>
    <s v="ETAT MALAGASY"/>
    <n v="300000000"/>
    <s v="RATSIMBA Andrianjatovo Andry_x000a_a.ratsimba@agenceroutiere.mg"/>
    <x v="0"/>
    <x v="28"/>
    <s v="Nombre de KM réhabilité"/>
    <s v="9.1"/>
    <s v="Km rehabilité"/>
    <s v="Début : _x000a_Latitude : '-22,896520°_x000a_Longitude : 43,616539°_x000a__x000a_"/>
    <s v="Fin : _x000a_Latitude : '-22,883763°_x000a_Longitude : 43,640672°"/>
    <s v="PK 8+800 "/>
    <s v="PK 12+800"/>
    <x v="15"/>
    <x v="29"/>
    <s v="TSIANISIHA"/>
    <m/>
    <m/>
    <s v="N/A"/>
    <s v="N/A"/>
    <s v="N/A"/>
    <s v="N/A"/>
    <s v="116-ARM/PAIR/18"/>
    <x v="219"/>
    <n v="306378675.98400003"/>
    <m/>
    <m/>
    <n v="255315563.32000002"/>
    <d v="2018-04-04T00:00:00"/>
    <n v="11"/>
    <s v="NERA"/>
    <n v="1"/>
    <x v="58"/>
    <n v="0.15740000000000001"/>
    <n v="0.22"/>
    <n v="0.22"/>
    <n v="0"/>
    <n v="0.22"/>
    <m/>
    <x v="140"/>
    <s v="Km"/>
  </r>
  <r>
    <s v="206"/>
    <m/>
    <m/>
    <s v="DIRECTION DES INFRASTRUCTURES (DINFRA)"/>
    <s v="Travaux de reconstruction d'un pont sur la RNT 31 au PK 212+500 Ambodiadabo CR Ambodiadabo, District de Bealanana"/>
    <s v="Travaux de Construction"/>
    <x v="4"/>
    <s v="ETAT MALAGASY"/>
    <n v="200000000"/>
    <s v="RAHARIVELO Arielle"/>
    <x v="6"/>
    <x v="2"/>
    <s v="ml de ponts"/>
    <s v="9.1"/>
    <s v="Km de route réhabilitée et/ou construite"/>
    <m/>
    <m/>
    <m/>
    <m/>
    <x v="23"/>
    <x v="46"/>
    <s v="AMBODIADABO"/>
    <m/>
    <m/>
    <m/>
    <m/>
    <m/>
    <m/>
    <s v="060 TR/MATP/PRMP/TP-RPI.20"/>
    <x v="220"/>
    <n v="117506812"/>
    <m/>
    <m/>
    <m/>
    <d v="2020-12-10T00:00:00"/>
    <n v="90"/>
    <s v="FOTSY ROMUALD"/>
    <n v="-3.2555555555555555"/>
    <x v="42"/>
    <m/>
    <n v="0.2"/>
    <n v="0.2"/>
    <n v="0"/>
    <n v="0.2"/>
    <m/>
    <x v="0"/>
    <s v="ML d'ouvrage"/>
  </r>
  <r>
    <s v="218"/>
    <s v="387"/>
    <s v="TRAVAUX  D'ENTRETIEN COURANT DES OUVRAGES D'ART (TECOA)"/>
    <s v="DRTP ITASY"/>
    <s v="Travaux d'entretien  et de réhabilitation de route dans la ville de Soavinandriana"/>
    <s v="Travaux de Réhabilitation"/>
    <x v="4"/>
    <s v="ETAT MALAGASY"/>
    <m/>
    <s v="DRATP ITASY"/>
    <x v="0"/>
    <x v="43"/>
    <s v="Km de route réhabilitée"/>
    <s v="9.1"/>
    <s v="Km de route réhabilitée et/ou construite"/>
    <m/>
    <m/>
    <m/>
    <m/>
    <x v="0"/>
    <x v="80"/>
    <m/>
    <m/>
    <m/>
    <m/>
    <m/>
    <m/>
    <m/>
    <m/>
    <x v="221"/>
    <m/>
    <m/>
    <m/>
    <m/>
    <m/>
    <m/>
    <m/>
    <e v="#DIV/0!"/>
    <x v="22"/>
    <m/>
    <n v="0.15"/>
    <n v="0.15"/>
    <n v="0"/>
    <n v="0.15"/>
    <m/>
    <x v="141"/>
    <s v="Km"/>
  </r>
  <r>
    <s v="206"/>
    <m/>
    <m/>
    <s v="DIRECTION DES INFRASTRUCTURES (DINFRA)"/>
    <s v="Travaux d'entretien des routes Mandritsara"/>
    <s v="Travaux d'Entretien"/>
    <x v="4"/>
    <s v="ETAT MALAGASY"/>
    <n v="500000000"/>
    <s v="RABIALAHY Nedarivola Andréas"/>
    <x v="0"/>
    <x v="43"/>
    <s v="Km de route entretenue"/>
    <s v="9.1"/>
    <m/>
    <s v="Tronçon I : 15°50'34.03&quot;S 48°49'20.34''E  _x000a_Tronçon II : 15°50'20.21762&quot;S 48°49'32.24''E _x000a_Pont : 15°50'17.78798&quot;S 48°49'31.57406''E"/>
    <s v="Tronçon I : 15°50'30.26468&quot;S 48°49'40.8122''E _x000a_Tronçon II : 15°49'15.68&quot;S 48°49'20.28''E _x000a_"/>
    <m/>
    <m/>
    <x v="23"/>
    <x v="97"/>
    <s v="MANDRITSARA"/>
    <m/>
    <m/>
    <m/>
    <m/>
    <m/>
    <m/>
    <s v="N°053-TR-MATP/PRMP/TP-RPI20"/>
    <x v="222"/>
    <n v="493729983.22000003"/>
    <m/>
    <m/>
    <m/>
    <d v="2021-01-15T00:00:00"/>
    <n v="67"/>
    <s v="ZAMA"/>
    <n v="-4.1791044776119399"/>
    <x v="22"/>
    <n v="0"/>
    <n v="0.15"/>
    <n v="0.15"/>
    <n v="0"/>
    <n v="0.15"/>
    <m/>
    <x v="141"/>
    <s v="Km"/>
  </r>
  <r>
    <s v="206"/>
    <s v="369"/>
    <s v="CONSTRUCTION ET REHABILITATION DES ROUTES NATIONALES"/>
    <s v="DIRECTION DES INFRASTRUCTURES (DINFRA)"/>
    <s v="Travaux de réhabilitation de la Route Nationale RN2 (CONTRAT CADRE) Entre  PK les PK 140 au PK 250  et PK 269 au  304"/>
    <s v="Travaux de Réhabilitation"/>
    <x v="4"/>
    <s v="ETAT MALAGASY"/>
    <n v="21938259321.599998"/>
    <s v="_x000a_Responsable du projet: Taberahanitra Sarinety"/>
    <x v="0"/>
    <x v="109"/>
    <s v="Km de route rehabilitée ;_x000a_Nombre d'ouvrage réalisés"/>
    <s v="9.1"/>
    <m/>
    <s v="18°955'944''S / 48°440'784''E_x000a_      _x000a_et_x000a__x000a_18°694'355&quot;S /49°100'815''E"/>
    <s v="18°826'298''S / 49°100'815''E_x000a__x000a_et_x000a__x000a_18'420&quot;741&quot;S / 49°160'379''E"/>
    <s v="Début (PK 140 au PK 250) Ambatosenegaly"/>
    <s v="Fin ( PK 269 au PK 304)"/>
    <x v="18"/>
    <x v="58"/>
    <s v="Toamasina"/>
    <s v="Population Toamasina"/>
    <n v="10"/>
    <m/>
    <m/>
    <m/>
    <m/>
    <s v="MARCHE SUBSEQUANT N°030MCC-TR/MATP/PRMP/TP-RPI.21"/>
    <x v="223"/>
    <n v="21938259321.599998"/>
    <m/>
    <m/>
    <n v="21938259321.599998"/>
    <d v="2021-08-10T00:00:00"/>
    <n v="240"/>
    <s v="CGC ( WANG LEIJIE)"/>
    <n v="0.41666666666666669"/>
    <x v="44"/>
    <n v="0"/>
    <n v="0.1"/>
    <n v="0.1"/>
    <n v="0"/>
    <n v="0.1"/>
    <s v="Travaux en cours: Maçonnerie, Bordure de trottoir et gabions"/>
    <x v="142"/>
    <s v="Km"/>
  </r>
  <r>
    <s v="206"/>
    <m/>
    <m/>
    <s v="DIRECTION DES INFRASTRUCTURES (DINFRA)"/>
    <s v="TRAVAUX DE REHABILITATION DE ROUTE RELIANT ANTSAPANANAN-MAHANORO"/>
    <s v="Travaux de Réhabilitation"/>
    <x v="4"/>
    <s v="ETAT MALAGASY"/>
    <n v="2136315000"/>
    <s v="CHAN MARIE SANDRA"/>
    <x v="0"/>
    <x v="110"/>
    <s v="Km de route réhabilitée"/>
    <s v="9.1"/>
    <s v="Km de route réhabilitée et/ou construite"/>
    <s v="Début: lat.: 18°58'55&quot;S- long: 48°56'34&quot;E"/>
    <s v="Fin: 19°53',14&quot;S- long: 48°48'05&quot;E"/>
    <s v="PK0+000"/>
    <s v="PK00+136"/>
    <x v="18"/>
    <x v="58"/>
    <s v="MAHANORO"/>
    <m/>
    <m/>
    <m/>
    <m/>
    <m/>
    <m/>
    <s v="MARCHE N°014-TR-MATP/PRMP/TP-RPI.20"/>
    <x v="224"/>
    <n v="2136315000"/>
    <m/>
    <m/>
    <m/>
    <d v="2020-12-16T00:00:00"/>
    <n v="120"/>
    <s v="ASC"/>
    <n v="-2.1416666666666666"/>
    <x v="44"/>
    <m/>
    <n v="0.1"/>
    <n v="0.1"/>
    <n v="0"/>
    <n v="0.1"/>
    <m/>
    <x v="143"/>
    <s v="Km"/>
  </r>
  <r>
    <s v="206"/>
    <m/>
    <m/>
    <s v="DIRECTION DES INFRASTRUCTURES (DINFRA)"/>
    <s v="Travaux de traitement des points noirs de la route entre Ambatolampy et Tsinjoarivo repartis en trois (03) lots: Lot3: Travaux de traitement des points noirs de la route entre PK25 (CR Antsapandrano) et PK45 (Tsinjoarivo)"/>
    <s v="Travaux d'Entretien"/>
    <x v="4"/>
    <s v="ETAT MALAGASY"/>
    <n v="180007130"/>
    <s v="RAHARIVELO Arielle"/>
    <x v="0"/>
    <x v="2"/>
    <s v="Km de route entretenue"/>
    <s v="9.1"/>
    <s v="Km de route entretenue"/>
    <m/>
    <m/>
    <m/>
    <m/>
    <x v="9"/>
    <x v="87"/>
    <s v="CR Ambatondrakalavao_x000a_CR Antsapandrano_x000a_CR Tsinjoarivo"/>
    <m/>
    <m/>
    <m/>
    <m/>
    <m/>
    <m/>
    <s v="107-TR/MATP/PRMP/TP-RPI.20"/>
    <x v="225"/>
    <n v="180007130"/>
    <m/>
    <m/>
    <m/>
    <d v="2020-12-11T00:00:00"/>
    <n v="45"/>
    <s v="Entreprise PIERROT"/>
    <n v="-7.4888888888888889"/>
    <x v="44"/>
    <m/>
    <n v="0.1"/>
    <n v="0.1"/>
    <n v="0"/>
    <n v="0.1"/>
    <m/>
    <x v="0"/>
    <s v="Km"/>
  </r>
  <r>
    <s v="206"/>
    <s v="369"/>
    <s v="CONSTRUCTION ET REHABILITATION DES ROUTES NATIONALES"/>
    <s v="DIRECTION DES INFRASTRUCTURES (DINFRA)"/>
    <s v="Travaux sur la Route nationale RN 31 reliant Antsohihy, Antsahabe et Bealanana"/>
    <s v="Travaux de Réhabilitation"/>
    <x v="4"/>
    <s v="ETAT MALAGASY"/>
    <n v="90000000"/>
    <s v="Sambisolo jean Emile : mail e.sambisolo@matp.gov.mg - 032 01 234 56"/>
    <x v="0"/>
    <x v="5"/>
    <s v="Km de route réhabilitée - Unité d'ouvrages"/>
    <s v="9.1.2001"/>
    <s v="Km de route réhabilitée et/ou construite"/>
    <s v="Insérer coordonnée du projet"/>
    <m/>
    <s v="PK 0"/>
    <s v="PK 100"/>
    <x v="23"/>
    <x v="98"/>
    <s v="Antsohihy - Bealanana"/>
    <m/>
    <m/>
    <m/>
    <m/>
    <m/>
    <m/>
    <s v="marché N°123/MATP/DINFRA/PRMP…."/>
    <x v="226"/>
    <n v="88425426"/>
    <m/>
    <m/>
    <m/>
    <d v="2020-05-05T00:00:00"/>
    <n v="240"/>
    <s v="Entreprise MAHAY"/>
    <n v="-1.5083333333333333"/>
    <x v="59"/>
    <n v="0"/>
    <n v="0.08"/>
    <n v="0.08"/>
    <n v="0"/>
    <n v="0.08"/>
    <m/>
    <x v="144"/>
    <s v="Km"/>
  </r>
  <r>
    <s v="206"/>
    <s v="383"/>
    <s v="REHABILITATION DES RUES DES CHEFS LIEUX DES FARITANY _PHASE II"/>
    <s v="DIRECTION DES INFRASTRUCTURES (DINFRA)"/>
    <s v="Travaux de réparation d'Urgence de la RN 2 vers Stadium Barikadimy Toamasina"/>
    <s v="Travaux d'Urgence"/>
    <x v="4"/>
    <s v="ETAT MALAGASY"/>
    <n v="1186235000"/>
    <m/>
    <x v="0"/>
    <x v="2"/>
    <s v="Km de route entretenue"/>
    <s v="9.1"/>
    <s v="Km de route entretenue"/>
    <m/>
    <m/>
    <m/>
    <m/>
    <x v="18"/>
    <x v="35"/>
    <m/>
    <m/>
    <m/>
    <m/>
    <m/>
    <m/>
    <m/>
    <m/>
    <x v="227"/>
    <n v="1186235000"/>
    <m/>
    <m/>
    <m/>
    <s v="Problème de contrat et OS"/>
    <m/>
    <s v="ECRS"/>
    <e v="#VALUE!"/>
    <x v="27"/>
    <m/>
    <n v="0.05"/>
    <n v="0.05"/>
    <n v="0"/>
    <n v="0.05"/>
    <m/>
    <x v="0"/>
    <s v="Km"/>
  </r>
  <r>
    <s v="206"/>
    <s v="304"/>
    <s v="PAIR"/>
    <s v="AGENCE ROUTIERE / DIRECTION DES INFRASTRUCTURES"/>
    <s v="Etudes et contrôle et surveillance des travaux a haute intensité de main d’œuvre pour l’aménagement de la piste rurale de Tsianisiha-Andoharano et du collège d’enseignement général de Mangily"/>
    <s v="Prestation intellectuelle"/>
    <x v="4"/>
    <s v="ETAT MALAGASY"/>
    <n v="50000000"/>
    <s v="RATSIMBA Andrianjatovo Andry_x000a_a.ratsimba@agenceroutiere.mg"/>
    <x v="3"/>
    <x v="28"/>
    <s v="Nombre de Rapport validé"/>
    <s v="9.1"/>
    <s v="Livrables "/>
    <s v="Début : _x000a_Latitude : '-22,883763°_x000a_Longitude : 43,640672°_x000a__x000a_"/>
    <s v="Fin : _x000a_Latitude : '-22,870542°_x000a_Longitude : 43,662578°"/>
    <s v="PK 0+000 "/>
    <s v="PK 12+800"/>
    <x v="15"/>
    <x v="29"/>
    <s v="TSIANISIHA"/>
    <m/>
    <m/>
    <s v="N/A"/>
    <s v="N/A"/>
    <s v="N/A"/>
    <s v="N/A"/>
    <s v="073-ARM/16"/>
    <x v="228"/>
    <n v="416400000"/>
    <m/>
    <m/>
    <n v="329332083"/>
    <d v="2016-06-24T00:00:00"/>
    <n v="16"/>
    <s v="EC PLUS"/>
    <n v="1"/>
    <x v="0"/>
    <n v="1"/>
    <n v="0"/>
    <n v="0"/>
    <n v="0"/>
    <n v="0"/>
    <m/>
    <x v="0"/>
    <s v="Nombre de rapports"/>
  </r>
  <r>
    <s v="206"/>
    <s v="304"/>
    <s v="PAIR"/>
    <s v="AGENCE ROUTIERE / DIRECTION DES INFRASTRUCTURES"/>
    <s v="Indemnisation des PAPs d'Ankililaoka et de Tsianisiha"/>
    <s v="Prestation intellectuelle"/>
    <x v="4"/>
    <s v="ETAT MALAGASY"/>
    <n v="300000000"/>
    <s v="RATSIMBA Andrianjatovo Andry_x000a_a.ratsimba@agenceroutiere.mg"/>
    <x v="2"/>
    <x v="42"/>
    <n v="0"/>
    <s v="9.1"/>
    <s v="Nombre PAPs payés"/>
    <s v="Ankililoaka : Pk 71+271_x000a_Latitude : '-23,35831945°_x000a_Longitude : 43,66712755°"/>
    <m/>
    <s v="PK 0+000 _x000a_PK 71+271 "/>
    <s v="PK 1+400_x000a_PK 71+271 "/>
    <x v="15"/>
    <x v="29"/>
    <s v="TSIANISIHA"/>
    <m/>
    <m/>
    <s v="N/A"/>
    <s v="N/A"/>
    <s v="N/A"/>
    <s v="N/A"/>
    <n v="0"/>
    <x v="229"/>
    <n v="260000000"/>
    <m/>
    <m/>
    <n v="0"/>
    <m/>
    <n v="0"/>
    <s v="Etat Malagasy"/>
    <n v="0"/>
    <x v="0"/>
    <n v="0"/>
    <n v="0"/>
    <n v="0"/>
    <n v="0"/>
    <n v="0"/>
    <s v="- Fond pour la libération d'emprise disponible à l'AR suite à l'accord du MEF pour la réutilisation du fond seuelement pour le PRI_x000a_- PRI en cours pour la plateforme d'Ankililoaka_x000a_- Problème d'acquisition de terrain pour la station de pesage_x000a_-  Arrêté de commodo in commodo envoyé au Ministère signé et envoyé à la PRIMATURE pour demande de Numero le 26/10/21 - Suivi _x000a_-Attente signature DUP, qui est  envoyée au Ministère des Travaux Publics le 01/10/21 - Suivi_x000a_- Arrêté ministériels sur les prix référentiels à appliquer, déjà signé par le MTP mais il y a eu des remarques de la MEF (suivant courrier du 22/11/21) - Modifications en cours et à envoyer au MTP pour resignature_x000a_- PAPs recensés suivant le nouveau tracé, liste actualisée et réunion CAE prévue fin Novembre_x000a_-Libération emprise VU en cours, pont Ranozaza libérée"/>
    <x v="0"/>
    <n v="0"/>
  </r>
  <r>
    <s v="206"/>
    <s v="237"/>
    <s v="CONSTRUCTION RN 43 SAMBAINA - FARATSIHO - SOAVINANDRIANA"/>
    <s v="DIRECTION DES INFRASTRUCTURES (DINFRA)"/>
    <s v="Mise en œuvre des mesures environnementales dans le cadre des travaux de réhabilitation de la RN43 entre  Faratsiho  et Sambaina, et entre  Ambohibary et Ampetsapetsa "/>
    <s v="Prestation intellectuelle"/>
    <x v="4"/>
    <s v="ETAT MALAGASY"/>
    <n v="100000000"/>
    <s v="RASOLONDRAIBE Andriamirantosoa_x000a_a.rasolondraibe@agenceroutiere.mg_x000a_034-30-384-14"/>
    <x v="3"/>
    <x v="4"/>
    <s v="Nombre de rapports soumis"/>
    <s v="9.1"/>
    <s v=" rapports soumis"/>
    <s v="LATITUDE :_x000a_-19,408700°_x000a__x000a_LONGITUDE :_x000a_46,950528°"/>
    <s v="LATITUDE :_x000a_-19,638632°_x000a__x000a_LONGITUDE :_x000a_47,157127°"/>
    <s v="PK 81+134_x000a_PK 0+000_x000a_"/>
    <s v="PK 125+192_x000a_PK 5+634_x000a_"/>
    <x v="9"/>
    <x v="20"/>
    <s v="AMBOHIBARY- FARATSIHO"/>
    <m/>
    <m/>
    <s v="N/A"/>
    <s v="N/A"/>
    <s v="N/A"/>
    <s v="N/A"/>
    <n v="0"/>
    <x v="230"/>
    <n v="0"/>
    <m/>
    <m/>
    <n v="0"/>
    <m/>
    <n v="0"/>
    <n v="0"/>
    <n v="0"/>
    <x v="0"/>
    <n v="0"/>
    <n v="0"/>
    <n v="0"/>
    <n v="0"/>
    <n v="0"/>
    <m/>
    <x v="0"/>
    <s v="Nombre de rapports"/>
  </r>
  <r>
    <s v="206"/>
    <s v="237"/>
    <s v="CONSTRUCTION RN 43 SAMBAINA - FARATSIHO - SOAVINANDRIANA"/>
    <s v="DIRECTION DES INFRASTRUCTURES (DINFRA)"/>
    <s v="Libération de l'Emprise sur la RN43 entre  Faratsiho  et Sambaina, et entre  Ambohibary et Ampetsapetsa _x000a_"/>
    <s v="Prestation intellectuelle"/>
    <x v="4"/>
    <s v="ETAT MALAGASY"/>
    <n v="0"/>
    <s v="RASOLONDRAIBE Andriamirantosoa_x000a_a.rasolondraibe@agenceroutiere.mg_x000a_034-30-384-14"/>
    <x v="3"/>
    <x v="4"/>
    <s v="- Rapport d'Etablissement et Rapports d'Activités périodiques du MOIS"/>
    <s v="9.1"/>
    <s v=" rapports soumis"/>
    <s v="LATITUDE :_x000a_-19,408700°_x000a__x000a_LONGITUDE :_x000a_46,950528°"/>
    <s v="LATITUDE :_x000a_-19,638632°_x000a__x000a_LONGITUDE :_x000a_47,157127°"/>
    <s v="PK 81+134_x000a_PK 0+000_x000a_"/>
    <s v="PK 125+192_x000a_PK 5+634_x000a_"/>
    <x v="9"/>
    <x v="20"/>
    <s v="AMBOHIBARY- FARATSIHO"/>
    <m/>
    <m/>
    <s v="N/A"/>
    <s v="N/A"/>
    <s v="N/A"/>
    <s v="N/A"/>
    <m/>
    <x v="231"/>
    <n v="0"/>
    <m/>
    <m/>
    <n v="0"/>
    <m/>
    <n v="0"/>
    <s v="En régie"/>
    <n v="0"/>
    <x v="0"/>
    <n v="0"/>
    <n v="0"/>
    <n v="0"/>
    <n v="0"/>
    <n v="0"/>
    <s v="Projet de Décret de l'organisation de le libération d'emprise - Arrêté de Commodo incommodo envoyés à la DAJ MTP pour observations le 20/10/2021"/>
    <x v="0"/>
    <s v="Nombre de rapports"/>
  </r>
  <r>
    <s v="206"/>
    <s v="327"/>
    <s v="AIDE D'URGENCE POST CATASTROPHIQUE"/>
    <s v="AGENCE ROUTIERE / DIRECTION GENERALE DES TRAVAUX PUBLICS (DGTP)"/>
    <s v="Organisation libération et paiement emprises - Expropriation dans le cadre des Travaux de réhabilitation et de prolongement de la digue de Kiembe"/>
    <s v="Prestation intellectuelle"/>
    <x v="4"/>
    <s v="ETAT MALAGASY"/>
    <n v="500000000"/>
    <s v="RAKOTOVAO Rivoary_x000a_r;rakotovao@agenceroutiere.mg_x000a_034-30-384-23"/>
    <x v="14"/>
    <x v="111"/>
    <s v="Surfaces indmenisées"/>
    <s v="9.1"/>
    <s v="Surfaces libérées"/>
    <s v="Latitude : -23.376680°_x000a_Longitude : 43.679785°"/>
    <m/>
    <n v="0"/>
    <n v="0"/>
    <x v="15"/>
    <x v="39"/>
    <s v="MAHAVATSE I"/>
    <m/>
    <m/>
    <s v="N/A"/>
    <s v="N/A"/>
    <s v="N/A"/>
    <s v="N/A"/>
    <n v="0"/>
    <x v="232"/>
    <n v="0"/>
    <m/>
    <m/>
    <n v="0"/>
    <m/>
    <n v="0"/>
    <s v="En cours de passation"/>
    <n v="0"/>
    <x v="0"/>
    <n v="0"/>
    <n v="0"/>
    <n v="0"/>
    <n v="0"/>
    <n v="0"/>
    <m/>
    <x v="0"/>
    <s v="m²"/>
  </r>
  <r>
    <s v="206"/>
    <s v="327"/>
    <s v="AIDE D'URGENCE POST CATASTROPHIQUE"/>
    <s v="AGENCE ROUTIERE / DIRECTION GENERALE DES TRAVAUX PUBLICS (DGTP)"/>
    <s v="Libération de l'Emprise dans le cadre des travaux de réhabilitation de la Digue de Kiembe et Indemnisation"/>
    <s v="Prestation intellectuelle"/>
    <x v="4"/>
    <s v="ETAT MALAGASY"/>
    <n v="3500000000"/>
    <s v="RAKOTOVAO Rivoary_x000a_r;rakotovao@agenceroutiere.mg_x000a_034-30-384-23"/>
    <x v="3"/>
    <x v="29"/>
    <s v="Nombre de rapport approuvé"/>
    <s v="9.1"/>
    <s v="- Rapport d'Etablissement et Rapports d'Activités périodiques du MOIS_x000a_-PAPs indemnisés"/>
    <s v="Latitude : -23.376680°_x000a_Longitude : 43.679785°"/>
    <m/>
    <n v="0"/>
    <n v="0"/>
    <x v="15"/>
    <x v="39"/>
    <s v="MAHAVATSE I"/>
    <m/>
    <m/>
    <s v="N/A"/>
    <s v="N/A"/>
    <s v="N/A"/>
    <s v="N/A"/>
    <n v="0"/>
    <x v="233"/>
    <n v="0"/>
    <m/>
    <m/>
    <n v="0"/>
    <m/>
    <n v="0"/>
    <s v="Etat Malagasy"/>
    <n v="0"/>
    <x v="0"/>
    <n v="0"/>
    <n v="0"/>
    <n v="0"/>
    <n v="0"/>
    <n v="0"/>
    <m/>
    <x v="0"/>
    <s v="Nombre de rapports"/>
  </r>
  <r>
    <s v="206"/>
    <s v="247"/>
    <s v="PROJET D'ASPHALTAGE DE LA ROUTE NATIONALE SECONDAIRE N°5 : SOANIERANA IVONGO - MANANARA NORD"/>
    <s v="DIRECTION DES INFRASTRUCTURES (DINFRA)"/>
    <s v="Mise en œuvre des mesures environnementales dans le cadre du projet d'asphaltage  de la RN5 entre Soanierana Ivongo et Vahibe"/>
    <s v="Prestation intellectuelle"/>
    <x v="4"/>
    <s v="ETAT MALAGASY"/>
    <s v="Coût inclus dans les travaux "/>
    <s v="RAJOELISOLO Manitra_x000a_m.rajoelisolo@agenceroutiere.mg_x000a_"/>
    <x v="3"/>
    <x v="1"/>
    <s v="Nombre de rapports validés: 0"/>
    <s v="9.1"/>
    <m/>
    <s v="LATITUDE :_x000a_-16,918842°_x000a__x000a_LONGITUDE :_x000a_49,582686°"/>
    <s v="LATITUDE :_x000a_-16,422010°_x000a__x000a_LONGITUDE :_x000a_49,827493°"/>
    <s v="PK 163+500"/>
    <s v="PK 285+00"/>
    <x v="4"/>
    <x v="30"/>
    <s v="SOANIERANA IVONGO – ANTANAMBE- MANANARA AVARATRA"/>
    <m/>
    <m/>
    <s v="N/A"/>
    <s v="N/A"/>
    <s v="N/A"/>
    <s v="N/A"/>
    <s v="252/AR/RN5/PRMP/UGPM.2021"/>
    <x v="234"/>
    <n v="196517792728"/>
    <m/>
    <m/>
    <n v="0"/>
    <d v="2021-11-11T00:00:00"/>
    <n v="720"/>
    <s v="SINOHYDRO"/>
    <n v="0.02"/>
    <x v="0"/>
    <n v="0"/>
    <n v="0"/>
    <n v="0"/>
    <n v="0"/>
    <n v="0"/>
    <s v="Mise en œuvre des mesures environnementales  incluedans la prestation des travaux"/>
    <x v="0"/>
    <s v="Nombre de rapports"/>
  </r>
  <r>
    <s v="206"/>
    <s v="247"/>
    <s v="PROJET D'ASPHALTAGE DE LA ROUTE NATIONALE SECONDAIRE N°5 : SOANIERANA IVONGO - MANANARA NORD"/>
    <s v="DIRECTION DES INFRASTRUCTURES (DINFRA)"/>
    <s v="Libération de l'Emprise sur la RN5 entre Soanierana Ivongo et Vahibe"/>
    <s v="Prestation intellectuelle"/>
    <x v="4"/>
    <s v="ETAT MALAGASY"/>
    <n v="250000000"/>
    <s v="RAJOELISOLO Manitra_x000a_m.rajoelisolo@agenceroutiere.mg_x000a_"/>
    <x v="3"/>
    <x v="0"/>
    <s v="Nombre de rapports validés:0"/>
    <s v="9.1"/>
    <s v="Nombre de rapports validés"/>
    <s v="LATITUDE :_x000a_-16,918842°_x000a__x000a_LONGITUDE :_x000a_49,582686°"/>
    <s v="LATITUDE :_x000a_-16,422010°_x000a__x000a_LONGITUDE :_x000a_49,827493°"/>
    <s v="PK 163+500"/>
    <s v="PK 285+00"/>
    <x v="4"/>
    <x v="30"/>
    <s v="SOANIERANA IVONGO – ANTANAMBE- MANANARA AVARATRA"/>
    <m/>
    <m/>
    <d v="2021-08-17T00:00:00"/>
    <d v="2021-08-23T00:00:00"/>
    <d v="2021-08-24T00:00:00"/>
    <m/>
    <s v="Marché °232-AR/PRMP/UGPM.2021"/>
    <x v="235"/>
    <n v="244110780"/>
    <m/>
    <m/>
    <n v="0"/>
    <m/>
    <n v="450"/>
    <s v="CODE"/>
    <n v="0"/>
    <x v="0"/>
    <n v="0"/>
    <n v="0"/>
    <n v="0"/>
    <n v="0"/>
    <n v="0"/>
    <s v="Marché du BE CODE: approuvé le 17/03/2021 deamnde d'autorisation d'engagement du marché envoyée à la Présidence (PRM):_x000a_autorisation signé par le MATP le 11/08/2021, reçu de l'AR le 16/08/2021, envoyée à la Primature pour VISA le 17/08/2021_x000a_Visa reçue de la part Primature le 24/08/2021_x000a_Attente de la réponse de PRM"/>
    <x v="0"/>
    <s v="Nombre de rapports"/>
  </r>
  <r>
    <s v="206"/>
    <s v="247"/>
    <s v="PROJET D'ASPHALTAGE DE LA ROUTE NATIONALE SECONDAIRE N°5 : SOANIERANA IVONGO - MANANARA NORD"/>
    <s v="DIRECTION DES INFRASTRUCTURES (DINFRA)"/>
    <s v="Indemnisation des PAPs entre Soanierana Ivongo Et Vahibe"/>
    <s v="Prestation intellectuelle"/>
    <x v="4"/>
    <s v="ETAT MALAGASY"/>
    <n v="6850000000"/>
    <s v="RAJOELISOLO Manitra_x000a_m.rajoelisolo@agenceroutiere.mg_x000a_"/>
    <x v="13"/>
    <x v="112"/>
    <s v="Nombre de PAPs payé: 0"/>
    <s v="9.1"/>
    <s v="Nombre de PAPs payé"/>
    <s v="LATITUDE :_x000a_-16,918842°_x000a__x000a_LONGITUDE :_x000a_49,582686°"/>
    <s v="LATITUDE :_x000a_-16,422010°_x000a__x000a_LONGITUDE :_x000a_49,827493°"/>
    <s v="PK 163+500"/>
    <s v="PK 285+00"/>
    <x v="4"/>
    <x v="30"/>
    <s v="SOANIERANA IVONGO – ANTANAMBE- MANANARA AVARATRA"/>
    <m/>
    <m/>
    <s v="N/A"/>
    <s v="N/A"/>
    <s v="N/A"/>
    <s v="N/A"/>
    <s v="Sans contrat: prestation par l'intermediaire de Trésor public"/>
    <x v="236"/>
    <n v="4555889220"/>
    <m/>
    <m/>
    <n v="0"/>
    <s v="_x000a_ Projet d'arrêté relatif à l'enquête de Commodo et incommodo envoyer auprès du Ministère des Travaux Publics pour signature le 06 Septembre 2021. En attente du signature de l'arrêté"/>
    <n v="720"/>
    <s v="Etat Malagasy"/>
    <n v="0"/>
    <x v="0"/>
    <n v="0"/>
    <n v="0"/>
    <n v="0"/>
    <n v="0"/>
    <n v="0"/>
    <s v="RAS"/>
    <x v="0"/>
    <s v="Pourcentage de PAPs payé"/>
  </r>
  <r>
    <s v="206"/>
    <s v="396"/>
    <s v="PROJET DE MODERNISATION DURESEAU ROUTIER RN 6 ET RN 13"/>
    <s v="DIRECTION GENERALE DES TRAVAUX PUBLICS (DGTP)"/>
    <s v="Libération de l'Emprise sur la RN13 entre Ambovombe et Taolagnaro"/>
    <s v="Prestation intellectuelle"/>
    <x v="4"/>
    <s v="ETAT MALAGASY"/>
    <n v="500000000"/>
    <s v="RAZAFIARISOA Marie Julie_x000a_rmjulie07@yahoo.fr_x000a_034-30-384-21"/>
    <x v="3"/>
    <x v="0"/>
    <s v="Nombre de Rapport validé"/>
    <s v="9.1"/>
    <s v="Livrables"/>
    <s v="Latitude :_x000a_Début : 25°11'S_x000a__x000a_Longitude:_x000a_Début : 46°05'E"/>
    <s v="Latitude :_x000a_Fin : 25°02'S_x000a__x000a_Longitude:_x000a_Fin : 46°59'E"/>
    <s v="381+000"/>
    <s v="491+000"/>
    <x v="20"/>
    <x v="40"/>
    <s v="RANOPISO_x000a_MANAMBARO_x000a_SAMPONA_x000a_TSIVORY"/>
    <m/>
    <m/>
    <s v="N/A"/>
    <s v="N/A"/>
    <s v="N/A"/>
    <s v="N/A"/>
    <n v="0"/>
    <x v="237"/>
    <n v="0"/>
    <m/>
    <m/>
    <n v="0"/>
    <m/>
    <n v="0"/>
    <s v="En cours de passation"/>
    <n v="0"/>
    <x v="0"/>
    <n v="0"/>
    <n v="0"/>
    <n v="0"/>
    <n v="0"/>
    <n v="0"/>
    <s v="ouverture des offres financières le 18/10/2021_x000a_rapport d'analyse combiné envoyé au président de la CAO pour validation le 18/10/2021_x000a_Attente de validation du président CAO"/>
    <x v="0"/>
    <s v="Nombre de rapports"/>
  </r>
  <r>
    <s v="206"/>
    <s v="396"/>
    <s v="PROJET DE MODERNISATION DURESEAU ROUTIER RN 6 ET RN 13"/>
    <s v="DIRECTION GENERALE DES TRAVAUX PUBLICS (DGTP)"/>
    <s v="Indemnisation RN 13 entre Ambovombe et Taolagnaro"/>
    <s v="Prestation intellectuelle"/>
    <x v="4"/>
    <s v="ETAT MALAGASY"/>
    <n v="1500000000"/>
    <s v="RAZAFIARISOA Marie Julie_x000a_rmjulie07@yahoo.fr_x000a_034-30-384-21"/>
    <x v="2"/>
    <x v="42"/>
    <n v="0"/>
    <s v="9.1"/>
    <s v="Nombre PAPs payés"/>
    <s v="Latitude :_x000a_Début : 25°11'S_x000a__x000a_Longitude:_x000a_Début : 46°05'E"/>
    <s v="Latitude :_x000a_Fin : 25°02'S_x000a__x000a_Longitude:_x000a_Fin : 46°59'E"/>
    <s v="381+000"/>
    <s v="491+000"/>
    <x v="20"/>
    <x v="40"/>
    <s v="RANOPISO_x000a_MANAMBARO_x000a_SAMPONA_x000a_TSIVORY"/>
    <m/>
    <m/>
    <s v="N/A"/>
    <s v="N/A"/>
    <s v="N/A"/>
    <s v="N/A"/>
    <n v="0"/>
    <x v="238"/>
    <n v="0"/>
    <m/>
    <m/>
    <n v="0"/>
    <m/>
    <n v="0"/>
    <s v="Etat Malagasy"/>
    <n v="0"/>
    <x v="0"/>
    <n v="0"/>
    <n v="0"/>
    <n v="0"/>
    <n v="0"/>
    <n v="0"/>
    <s v="en cours d'analyse à la DDP_x000a_ouverture des offres financières le 18/10/2021_x000a_rapport d'analyse combiné envoyé au président de la CAO pour validation le 18/10/2021_x000a_Attente de validation du président CAO"/>
    <x v="0"/>
    <n v="0"/>
  </r>
  <r>
    <s v="206"/>
    <s v="396"/>
    <s v="PROJET DE MODERNISATION DURESEAU ROUTIER RN 6 ET RN 13"/>
    <s v="DIRECTION GENERALE DES TRAVAUX PUBLICS (DGTP)"/>
    <s v="Libération de l'Emprise sur la RN6 entre Ambanja et Antsiranana"/>
    <s v="Prestation intellectuelle"/>
    <x v="4"/>
    <s v="ETAT MALAGASY"/>
    <n v="150000000"/>
    <s v="RALAIMAROLAHY Rija_x000a_r.ralaimarolahy@agenceroutiere.mg_x000a_034-30-384-24   "/>
    <x v="3"/>
    <x v="0"/>
    <s v="Nombre de rapports validés"/>
    <s v="9.1"/>
    <s v="Livrables approuvés"/>
    <s v="Latitude :_x000a_Début : 13,686852°S_x000a__x000a_Longitude:_x000a_Début : 48,444454°E"/>
    <s v="Latitude :_x000a_Fin : 12,328321°S_x000a__x000a_Longitude:_x000a_Fin : 49,296653°E"/>
    <s v=" 467+000"/>
    <s v="700+080"/>
    <x v="8"/>
    <x v="36"/>
    <s v="AMBANJA_x000a_AMBILOBE_x000a_ANTSIRANANA "/>
    <m/>
    <m/>
    <s v="N/A"/>
    <s v="N/A"/>
    <s v="N/A"/>
    <s v="N/A"/>
    <n v="0"/>
    <x v="239"/>
    <n v="0"/>
    <m/>
    <m/>
    <m/>
    <m/>
    <n v="0"/>
    <s v="En cours de passation"/>
    <n v="0"/>
    <x v="0"/>
    <n v="0"/>
    <n v="0"/>
    <n v="0"/>
    <n v="0"/>
    <n v="0"/>
    <s v="- 27/10/2021:  rapport combiné validé par le Président de la CAO_x000a_- 17/11/2021: Rapport combiné et projets de marché pour les lots 1 et 2, envoyé à la CNM_x000a_- Lot 1 : Le 1er site choisi pour l’installation des logements de la MDC et de l’Administration qui se situe derrière la station JOVENA au PK 472+120 de la RN6 à Ambanja est encore en litige au niveau de la PAC. Ainsi, le 2ème terrain au Fokontany d’Ankatafahely, situé à côté du bureau du service foncier d’Ambanja, qui est aussi un terrain domanial appartenant à l’Etat Malagasy mais affecté au Ministère de l’Aménagement du Territoire et de la Décentralisation, sera peut-être la solution idéale. L’AR a déjà transmis à la DGTP le plan et la situation juridique du terrain pour faciliter la demande de mutation du terrain au MTP. Le Chef de Projet a déjà demandé de rencontrer le DGSF mais en vain, ainsi il est préférable que l’AR et la DGTP aillent rencontrer ensemble le DGSF pour faciliter la demande de mutation du terrain au MTP"/>
    <x v="0"/>
    <s v="Nombre de rapports"/>
  </r>
  <r>
    <s v="206"/>
    <s v="396"/>
    <s v="PROJET DE MODERNISATION DURESEAU ROUTIER RN 6 ET RN 13"/>
    <s v="DIRECTION GENERALE DES TRAVAUX PUBLICS (DGTP)"/>
    <s v="Indemnisation des PAPs  sur la RN6 entre Ambanja et Antsiranana"/>
    <s v="Prestation intellectuelle"/>
    <x v="4"/>
    <s v="ETAT MALAGASY"/>
    <n v="400000000"/>
    <s v="RALAIMAROLAHY Rija_x000a_r.ralaimarolahy@agenceroutiere.mg_x000a_034-30-384-24   "/>
    <x v="2"/>
    <x v="42"/>
    <n v="0"/>
    <s v="9.1"/>
    <s v="Nombre PAPs payés"/>
    <s v="Latitude :_x000a_Début : 13,686852°S_x000a__x000a_Longitude:_x000a_Début : 48,444454°E"/>
    <s v="Latitude :_x000a_Fin : 12,328321°S_x000a__x000a_Longitude:_x000a_Fin : 49,296653°E"/>
    <s v=" 467+000"/>
    <s v="700+080"/>
    <x v="8"/>
    <x v="36"/>
    <s v="AMBANJA_x000a_AMBILOBE_x000a_ANTSIRANANA "/>
    <m/>
    <m/>
    <s v="N/A"/>
    <s v="N/A"/>
    <s v="N/A"/>
    <s v="N/A"/>
    <n v="0"/>
    <x v="240"/>
    <n v="0"/>
    <m/>
    <m/>
    <m/>
    <m/>
    <n v="0"/>
    <s v="Etat Malagasy"/>
    <n v="0"/>
    <x v="0"/>
    <n v="0"/>
    <n v="0"/>
    <n v="0"/>
    <n v="0"/>
    <n v="0"/>
    <s v="En attente exécution marché sur la libération d'emprise_x000a_Projet d'Arrêté sur la fixation des prix à appliquer sur la RN6 : envoi de lettre  à la BEI sur la question de considération de la durée de 2 ans pour l'actualisation des prix référentiels ou non_x000a_Décret de mise en œuvre du PRI  et de libération d'emprise de la RN6 et RN13 signé en Conseil de Gouvernement_x000a_Arrêté de Commodo Incommodo envoyé le 07-10-21 au MTP - Suivi_x000a_Projet de DUP :attente Arrêté de commodo incommodo signé"/>
    <x v="0"/>
    <n v="0"/>
  </r>
  <r>
    <s v="206"/>
    <s v="456"/>
    <s v="FLY OVER ANOSIZATO"/>
    <s v="DIRECTION GENERALE DES TRAVAUX PUBLICS (DGTP)"/>
    <s v="Liberation d&quot;emprise  : Mise en œuvre de la libération et indemnisation"/>
    <s v="Prestation intellectuelle"/>
    <x v="4"/>
    <s v="ETAT MALAGASY"/>
    <n v="0"/>
    <s v="RASOLOFOSON Nicole_x000a_n.rasolofoson@agenceroutiere.mg_x000a_034-30-384-19"/>
    <x v="7"/>
    <x v="1"/>
    <s v="Contrat attribué"/>
    <s v="9.1"/>
    <s v="Livrables approuvés"/>
    <m/>
    <m/>
    <n v="0"/>
    <n v="0"/>
    <x v="1"/>
    <x v="41"/>
    <s v="ANTANANRIVO RENIVOHITRA - AMPITATAFIKA - ANOSIZATO ANDREFANA"/>
    <m/>
    <m/>
    <s v="N/A"/>
    <s v="N/A"/>
    <s v="N/A"/>
    <s v="N/A"/>
    <n v="0"/>
    <x v="241"/>
    <n v="0"/>
    <m/>
    <m/>
    <n v="0"/>
    <m/>
    <n v="0"/>
    <s v="Etat Malagasy"/>
    <n v="0"/>
    <x v="0"/>
    <n v="0"/>
    <n v="0"/>
    <n v="0"/>
    <n v="0"/>
    <n v="0"/>
    <s v="Projet de DUP transmis au MTP pour inscription à l'OJ du conseil du gouvernement (duplication additionnelle de 70 exemplaires à faire par l'AR et à transmettre à la DAJ dans le courant de la semaine du 29/11/2021)"/>
    <x v="0"/>
    <s v="Contrat attribué"/>
  </r>
  <r>
    <s v="206"/>
    <m/>
    <m/>
    <s v="      DEEE"/>
    <s v="Élaboration d'une étude d'impact environnemental et social des Travaux d'aménagement de la RNT18 (Vangaindrano - Midongy - Befotaka), 130km en vue de l'obtention du permis environnemental"/>
    <s v="Prestation intellectuelle"/>
    <x v="4"/>
    <s v="ETAT MALAGASY"/>
    <n v="50000000"/>
    <s v="Directeur des Etudes et de l'Evaluation Environnementale"/>
    <x v="2"/>
    <x v="2"/>
    <m/>
    <s v="objectif 9 et 13"/>
    <m/>
    <m/>
    <m/>
    <m/>
    <m/>
    <x v="34"/>
    <x v="99"/>
    <m/>
    <m/>
    <m/>
    <m/>
    <m/>
    <m/>
    <m/>
    <s v="AMI N°016-PI/MATP/PRMP/TP-RPI.21"/>
    <x v="242"/>
    <n v="50000000"/>
    <d v="2021-07-16T00:00:00"/>
    <m/>
    <m/>
    <m/>
    <n v="21"/>
    <m/>
    <n v="-2120.8095238095239"/>
    <x v="45"/>
    <m/>
    <n v="0"/>
    <n v="0"/>
    <n v="0"/>
    <n v="0"/>
    <s v="En attente instruction d'engagement"/>
    <x v="0"/>
    <n v="0"/>
  </r>
  <r>
    <s v="206"/>
    <m/>
    <m/>
    <s v="DEEE"/>
    <s v="Élaboration d'une Étude d'impact environnemental et social des Travaux de réhabilitation de la de la RN23 (Mahanoro - Marolambo), pour 132km en vue de l'obtention du permis environnemental"/>
    <s v="Prestation intellectuelle"/>
    <x v="4"/>
    <s v="ETAT MALAGASY"/>
    <n v="50000000"/>
    <s v="Directeur des Etudes et de l'Evaluation Environnementale"/>
    <x v="2"/>
    <x v="2"/>
    <m/>
    <s v="objectif 9 et 13"/>
    <m/>
    <m/>
    <m/>
    <m/>
    <m/>
    <x v="18"/>
    <x v="100"/>
    <m/>
    <m/>
    <m/>
    <m/>
    <m/>
    <m/>
    <m/>
    <s v="AMI N°014-PI/MATP/PRMP/TP-RPI.21"/>
    <x v="243"/>
    <n v="50000000"/>
    <d v="2021-07-16T00:00:00"/>
    <m/>
    <m/>
    <m/>
    <n v="21"/>
    <m/>
    <n v="-2120.8095238095239"/>
    <x v="45"/>
    <m/>
    <n v="0"/>
    <n v="0"/>
    <n v="0"/>
    <n v="0"/>
    <s v="En attente instruction d'engagement"/>
    <x v="0"/>
    <n v="0"/>
  </r>
  <r>
    <s v="206"/>
    <m/>
    <m/>
    <s v="DEEE"/>
    <s v="Élaboration d'une étude d'impact environnemental et social des Travaux d'aménagement de la route RN31 reliant la RN6 à Bealanana pour 100km en vue de l'obtention d'un permis environnemental"/>
    <s v="Prestation intellectuelle"/>
    <x v="4"/>
    <s v="ETAT MALAGASY"/>
    <n v="40000000"/>
    <s v="Directeur des Etudes et de l'Evaluation Environnementale"/>
    <x v="2"/>
    <x v="2"/>
    <m/>
    <s v="objectif 9 et 13"/>
    <m/>
    <m/>
    <m/>
    <m/>
    <m/>
    <x v="23"/>
    <x v="101"/>
    <m/>
    <m/>
    <m/>
    <m/>
    <m/>
    <m/>
    <m/>
    <s v="AMI N°010-PI/MATP/PRMP/TP-RPI.21"/>
    <x v="244"/>
    <n v="40000000"/>
    <d v="2021-07-16T00:00:00"/>
    <m/>
    <m/>
    <m/>
    <n v="40"/>
    <m/>
    <n v="-1112.95"/>
    <x v="45"/>
    <m/>
    <n v="0"/>
    <n v="0"/>
    <n v="0"/>
    <n v="0"/>
    <s v="En attente instruction d'engagement"/>
    <x v="0"/>
    <n v="0"/>
  </r>
  <r>
    <s v="206"/>
    <m/>
    <m/>
    <s v="DEEE"/>
    <s v="Élaboration d'une étude d'impact environnemental et social des Travaux aménagement de la RNT11  (Croisement RN25 - Nosy varika-Mahanoro), pour 101km en vue de l'obtention de permis environnemental"/>
    <s v="Prestation intellectuelle"/>
    <x v="4"/>
    <s v="ETAT MALAGASY"/>
    <n v="30000000"/>
    <s v="Directeur des Etudes et de l'Evaluation Environnementale"/>
    <x v="2"/>
    <x v="2"/>
    <m/>
    <s v="objectif 9 et 13"/>
    <m/>
    <m/>
    <m/>
    <m/>
    <m/>
    <x v="35"/>
    <x v="102"/>
    <m/>
    <m/>
    <m/>
    <m/>
    <m/>
    <m/>
    <m/>
    <s v="AMI N°015-PI/MATP/PRMP/TP-RPI.21"/>
    <x v="245"/>
    <n v="30000000"/>
    <d v="2021-07-16T00:00:00"/>
    <m/>
    <m/>
    <m/>
    <n v="21"/>
    <m/>
    <n v="-2120.8095238095239"/>
    <x v="45"/>
    <m/>
    <n v="0"/>
    <n v="0"/>
    <n v="0"/>
    <n v="0"/>
    <s v="En attente instruction d'engagement"/>
    <x v="0"/>
    <n v="0"/>
  </r>
  <r>
    <s v="206"/>
    <m/>
    <m/>
    <s v="DEEE"/>
    <s v="Élaboration d'une étude d'impact environnemental et social du projet de Reconstruction des 13 ouvrages d'art"/>
    <s v="Prestation intellectuelle"/>
    <x v="4"/>
    <s v="ETAT MALAGASY"/>
    <n v="30000000"/>
    <s v="Directeur des Etudes et de l'Evaluation Environnementale"/>
    <x v="2"/>
    <x v="2"/>
    <m/>
    <s v="objectif 9 et 13"/>
    <m/>
    <m/>
    <m/>
    <m/>
    <m/>
    <x v="36"/>
    <x v="26"/>
    <m/>
    <m/>
    <m/>
    <m/>
    <m/>
    <m/>
    <m/>
    <s v="AMI N°017-PI/MATP/PRMP/TP-RPI.21"/>
    <x v="246"/>
    <n v="30000000"/>
    <d v="2021-07-16T00:00:00"/>
    <m/>
    <m/>
    <m/>
    <n v="40"/>
    <m/>
    <n v="-1112.95"/>
    <x v="45"/>
    <m/>
    <n v="0"/>
    <n v="0"/>
    <n v="0"/>
    <n v="0"/>
    <s v="En attente instruction d'engagement"/>
    <x v="0"/>
    <n v="0"/>
  </r>
  <r>
    <s v="206"/>
    <m/>
    <m/>
    <s v="DEEE"/>
    <s v="Élaboration d'une étude d'impact environnemental et social du projet de Reconstructions de 30 ouvrages d'art en vue de l'obtention d'un permis environnemental"/>
    <s v="Prestation intellectuelle"/>
    <x v="4"/>
    <s v="ETAT MALAGASY"/>
    <n v="40000000"/>
    <s v="Directeur des Etudes et de l'Evaluation Environnementale"/>
    <x v="2"/>
    <x v="2"/>
    <m/>
    <s v="objectif 9 et 13"/>
    <m/>
    <m/>
    <m/>
    <m/>
    <m/>
    <x v="36"/>
    <x v="26"/>
    <m/>
    <m/>
    <m/>
    <m/>
    <m/>
    <m/>
    <m/>
    <s v="AMI N°018-PI/MATP/PRMP/TP-RPI.21"/>
    <x v="247"/>
    <n v="40000000"/>
    <d v="2021-07-16T00:00:00"/>
    <m/>
    <m/>
    <m/>
    <n v="90"/>
    <m/>
    <n v="-494.0888888888889"/>
    <x v="45"/>
    <m/>
    <n v="0"/>
    <n v="0"/>
    <n v="0"/>
    <n v="0"/>
    <s v="En attente instruction d'engagement"/>
    <x v="0"/>
    <n v="0"/>
  </r>
  <r>
    <s v="206"/>
    <m/>
    <m/>
    <s v="DEEE"/>
    <s v="Élaboration d'une Étude d'impact environnementale et sociale du Projet de construction de Flyover Andohatapenaka Maki en vue de l'obtention du permis environnemental"/>
    <s v="Prestation intellectuelle"/>
    <x v="4"/>
    <s v="ETAT MALAGASY"/>
    <n v="30000000"/>
    <s v="Directeur des Etudes et de l'Evaluation Environnementale"/>
    <x v="2"/>
    <x v="2"/>
    <m/>
    <s v="objectif 9 et 13"/>
    <m/>
    <m/>
    <m/>
    <m/>
    <m/>
    <x v="1"/>
    <x v="70"/>
    <m/>
    <m/>
    <m/>
    <m/>
    <m/>
    <m/>
    <m/>
    <s v="AMI N°09-PI/MATP/PRMP/TP-RPI.21"/>
    <x v="248"/>
    <n v="30000000"/>
    <d v="2021-07-16T00:00:00"/>
    <m/>
    <m/>
    <m/>
    <n v="40"/>
    <m/>
    <n v="-1112.95"/>
    <x v="45"/>
    <m/>
    <n v="0"/>
    <n v="0"/>
    <n v="0"/>
    <n v="0"/>
    <s v="En attente instruction d'engagement"/>
    <x v="0"/>
    <n v="0"/>
  </r>
  <r>
    <s v="206"/>
    <s v="304"/>
    <s v="PAIR"/>
    <s v="AGENCE ROUTIERE / DIRECTION DES INFRASTRUCTURES"/>
    <s v="Travaux pour l'aménagement de la piste rurale de Tsianisiha - Andoharano sur la RN9 du PK 0+000 au PK 12+800"/>
    <s v="Travaux de Réhabilitation"/>
    <x v="4"/>
    <s v="ETAT MALAGASY"/>
    <n v="2000000000"/>
    <s v="RATSIMBA Andrianjatovo Andry_x000a_a.ratsimba@agenceroutiere.mg"/>
    <x v="0"/>
    <x v="113"/>
    <s v="Nombre de KM réhabilité"/>
    <s v="9.1"/>
    <s v="Km de route rehabilitée"/>
    <s v="Début : _x000a_Latitude : '-23,376680°_x000a_Longitude : 43,855374°_x000a__x000a_"/>
    <s v="Fin : _x000a_Latitude : '-22,870542°_x000a_Longitude : 43,662578°"/>
    <s v="PK 0+000 "/>
    <s v="PK 12+800"/>
    <x v="15"/>
    <x v="29"/>
    <s v="TSIANISIHA"/>
    <m/>
    <m/>
    <s v="N/A"/>
    <s v="N/A"/>
    <s v="N/A"/>
    <s v="N/A"/>
    <s v="259-AR/RPI/PRMP/UGPM/2021"/>
    <x v="249"/>
    <n v="1770102000"/>
    <m/>
    <m/>
    <n v="0"/>
    <m/>
    <n v="0"/>
    <s v="SAMS  Construction"/>
    <n v="0"/>
    <x v="0"/>
    <n v="0"/>
    <n v="0"/>
    <n v="0"/>
    <n v="0"/>
    <n v="0"/>
    <m/>
    <x v="0"/>
    <s v="Km"/>
  </r>
  <r>
    <s v="218"/>
    <s v="387"/>
    <s v="TRAVAUX  D'ENTRETIEN COURANT DES OUVRAGES D'ART (TECOA)"/>
    <s v="DRTP ITASY"/>
    <s v="Travaux d'entretien  de routes communales reliant Vohimarina et Ambatoasana"/>
    <s v="Travaux de Réhabilitation"/>
    <x v="4"/>
    <s v="ETAT MALAGASY"/>
    <m/>
    <s v="Commune Rurale d'Ambatoasana"/>
    <x v="0"/>
    <x v="114"/>
    <s v="Km de route réhabilitée"/>
    <s v="9.1"/>
    <s v="Km de route réhabilitée et/ou construite"/>
    <m/>
    <m/>
    <m/>
    <m/>
    <x v="0"/>
    <x v="80"/>
    <m/>
    <m/>
    <m/>
    <m/>
    <m/>
    <m/>
    <m/>
    <m/>
    <x v="250"/>
    <m/>
    <m/>
    <m/>
    <m/>
    <m/>
    <m/>
    <m/>
    <e v="#DIV/0!"/>
    <x v="0"/>
    <m/>
    <n v="0"/>
    <n v="0"/>
    <n v="0"/>
    <n v="0"/>
    <s v="Pour requette de financement"/>
    <x v="0"/>
    <s v="Km"/>
  </r>
  <r>
    <s v="218"/>
    <m/>
    <m/>
    <s v="REGION ITASY"/>
    <s v="Travaux de pavage de la RIP 85 reliant Ambatofolaka et Commune Rurale de Mandiavato d'une longueur de 1,169 Km"/>
    <s v="Travaux de Réhabilitation"/>
    <x v="4"/>
    <s v="ETAT MALAGASY"/>
    <s v="NA"/>
    <s v="REGION ITASY_x000a_DRTP Itasy"/>
    <x v="0"/>
    <x v="115"/>
    <s v="Km de route réhabilitée"/>
    <s v="9.1"/>
    <s v="Km de route réhabilitée"/>
    <m/>
    <m/>
    <m/>
    <m/>
    <x v="0"/>
    <x v="51"/>
    <s v="Mandiavato"/>
    <s v="Usagers de la route"/>
    <m/>
    <m/>
    <m/>
    <m/>
    <m/>
    <s v="CONVENTION N°009-01/GOUV/ITA/PRMP/21 "/>
    <x v="251"/>
    <n v="507540000"/>
    <m/>
    <m/>
    <m/>
    <m/>
    <n v="90"/>
    <s v="AGENCE GENERALE SARL"/>
    <n v="-494.0888888888889"/>
    <x v="0"/>
    <n v="0"/>
    <n v="0"/>
    <n v="0"/>
    <n v="0"/>
    <n v="0"/>
    <s v="En cours de notification"/>
    <x v="0"/>
    <s v="Km"/>
  </r>
  <r>
    <s v="218"/>
    <m/>
    <m/>
    <s v="REGION ITASY"/>
    <s v="Travaux de pavage de la RIP 83 reliant les Communes d'Imeritsiatosika et Morarano Antongona d'une longueur de 2,500 Km"/>
    <s v="Travaux de Réhabilitation"/>
    <x v="4"/>
    <s v="ETAT MALAGASY"/>
    <s v="NA"/>
    <s v="REGION ITASY_x000a_DRTP Itasy"/>
    <x v="0"/>
    <x v="116"/>
    <s v="Km de route réhabilitée"/>
    <s v="9.1"/>
    <s v="Km de route réhabilitée"/>
    <m/>
    <m/>
    <m/>
    <m/>
    <x v="0"/>
    <x v="0"/>
    <s v="Imeritsiatosika_x000a_Morarano"/>
    <s v="Usagers de la route"/>
    <m/>
    <m/>
    <m/>
    <m/>
    <m/>
    <s v="CONVENTION N°009-02/GOUV/ITA/PRMP/21 "/>
    <x v="252"/>
    <n v="965354000"/>
    <m/>
    <m/>
    <m/>
    <m/>
    <n v="90"/>
    <s v="IHARISOA"/>
    <n v="-494.0888888888889"/>
    <x v="0"/>
    <n v="0"/>
    <n v="0"/>
    <n v="0"/>
    <n v="0"/>
    <n v="0"/>
    <s v="En cours de notification"/>
    <x v="0"/>
    <s v="Km"/>
  </r>
  <r>
    <s v="218"/>
    <m/>
    <m/>
    <s v="REGION ITASY"/>
    <s v="Travaux de pavage de la route reliant les Communes d'Ampary et Ankaranana d'une longueur de 1,513 Km"/>
    <s v="Travaux de Réhabilitation"/>
    <x v="4"/>
    <s v="ETAT MALAGASY"/>
    <s v="NA"/>
    <s v="REGION ITASY_x000a_DRTP Itasy"/>
    <x v="0"/>
    <x v="117"/>
    <s v="Km de route réhabilitée"/>
    <s v="9.1"/>
    <s v="Km de route réhabilitée"/>
    <m/>
    <m/>
    <m/>
    <m/>
    <x v="0"/>
    <x v="80"/>
    <s v="Ampary_x000a_Ankaranana"/>
    <s v="Usagers de la route"/>
    <m/>
    <m/>
    <m/>
    <m/>
    <m/>
    <s v="CONVENTION N°009-03/GOUV/ITA/PRMP/21 "/>
    <x v="253"/>
    <n v="526480000"/>
    <m/>
    <m/>
    <m/>
    <m/>
    <n v="90"/>
    <s v="CBON"/>
    <n v="-494.0888888888889"/>
    <x v="0"/>
    <n v="0"/>
    <n v="0"/>
    <n v="0"/>
    <n v="0"/>
    <n v="0"/>
    <s v="En cours de notification"/>
    <x v="0"/>
    <s v="Km"/>
  </r>
  <r>
    <s v="206"/>
    <n v="369"/>
    <s v="CONSTRUCTION ET REHABILITATION DES ROUTES NATIONALES"/>
    <s v="DAU"/>
    <s v="Travaux d'urgence de réparation de_x000a_ l'ouvrage sur la RNS 43 au PK 41+800"/>
    <s v="Travaux d'Urgence"/>
    <x v="4"/>
    <s v="ETAT MALAGASY"/>
    <n v="200000000"/>
    <s v="Rija DAU_x000a_Tel : 034 15 002 96_x000a_Mail : ikemarija@yahoo.fr"/>
    <x v="6"/>
    <x v="1"/>
    <m/>
    <s v="9.1"/>
    <m/>
    <m/>
    <m/>
    <s v="41+800"/>
    <m/>
    <x v="0"/>
    <x v="80"/>
    <s v="Soaviandriana"/>
    <m/>
    <m/>
    <m/>
    <m/>
    <m/>
    <m/>
    <m/>
    <x v="254"/>
    <m/>
    <m/>
    <m/>
    <m/>
    <m/>
    <m/>
    <m/>
    <e v="#DIV/0!"/>
    <x v="45"/>
    <m/>
    <n v="0"/>
    <n v="0"/>
    <n v="0"/>
    <n v="0"/>
    <s v="En cours de lancement d'Appel d'offres_x000a_AO lancé le 27/10/2021_x000a_Remise des offres prévue le 08/11/2021"/>
    <x v="0"/>
    <s v="ML d'ouvrage"/>
  </r>
  <r>
    <s v="206"/>
    <n v="369"/>
    <s v="CONSTRUCTION ET REHABILITATION DES ROUTES NATIONALES"/>
    <s v="DAU"/>
    <s v="Travaux d'urgence de réparation d'ouvrage et traitement des breches sur la RNS 1 au PK 91+950"/>
    <s v="Travaux d'Urgence"/>
    <x v="4"/>
    <s v="ETAT MALAGASY"/>
    <n v="172500000"/>
    <s v="Rija DAU_x000a_Tel : 034 15 002 96_x000a_Mail : ikemarija@yahoo.fr"/>
    <x v="6"/>
    <x v="2"/>
    <m/>
    <s v="9.1"/>
    <m/>
    <m/>
    <m/>
    <s v="91+950"/>
    <m/>
    <x v="0"/>
    <x v="51"/>
    <s v="Miarinarivo"/>
    <m/>
    <m/>
    <m/>
    <m/>
    <m/>
    <m/>
    <m/>
    <x v="255"/>
    <m/>
    <m/>
    <m/>
    <m/>
    <m/>
    <m/>
    <m/>
    <e v="#DIV/0!"/>
    <x v="45"/>
    <m/>
    <n v="0"/>
    <n v="0"/>
    <n v="0"/>
    <n v="0"/>
    <s v="En cours de lancement d'Appel d'offres_x000a_AO lancé le 27/10/2021_x000a_Remise des offres prévue le 08/11/2021"/>
    <x v="0"/>
    <s v="ML d'ouvrage"/>
  </r>
  <r>
    <s v="206"/>
    <n v="369"/>
    <s v="CONSTRUCTION ET REHABILITATION DES ROUTES NATIONALES"/>
    <s v="DAU"/>
    <s v="Travaux d'urgence pour la remise en etat de la route coupée sur la RNS 5 au PK 158+450"/>
    <s v="Travaux d'Urgence"/>
    <x v="4"/>
    <s v="ETAT MALAGASY"/>
    <n v="225000000"/>
    <s v="Rija DAU_x000a_Tel : 034 15 002 96_x000a_Mail : ikemarija@yahoo.fr"/>
    <x v="6"/>
    <x v="2"/>
    <m/>
    <s v="9.1"/>
    <m/>
    <m/>
    <m/>
    <s v="158+450"/>
    <m/>
    <x v="4"/>
    <x v="103"/>
    <s v="Soanierana Ivongo"/>
    <m/>
    <m/>
    <m/>
    <m/>
    <m/>
    <m/>
    <m/>
    <x v="256"/>
    <m/>
    <m/>
    <m/>
    <m/>
    <m/>
    <m/>
    <m/>
    <e v="#DIV/0!"/>
    <x v="45"/>
    <m/>
    <n v="0"/>
    <n v="0"/>
    <n v="0"/>
    <n v="0"/>
    <s v="En attente lancement AO"/>
    <x v="0"/>
    <s v="ML d'ouvrage"/>
  </r>
  <r>
    <s v="206"/>
    <n v="369"/>
    <s v="CONSTRUCTION ET REHABILITATION DES ROUTES NATIONALES"/>
    <s v="DAU"/>
    <s v="Travaux d'urgence de securisation des appuis du pont d'Ampasika"/>
    <s v="Travaux d'Urgence"/>
    <x v="4"/>
    <s v="ETAT MALAGASY"/>
    <n v="222000000"/>
    <s v="Rija DAU_x000a_Tel : 034 15 002 96_x000a_Mail : ikemarija@yahoo.fr"/>
    <x v="6"/>
    <x v="1"/>
    <m/>
    <s v="9.1"/>
    <m/>
    <m/>
    <m/>
    <m/>
    <m/>
    <x v="1"/>
    <x v="104"/>
    <s v="Antananarivo_x000a_Itaosy"/>
    <m/>
    <m/>
    <m/>
    <m/>
    <m/>
    <m/>
    <m/>
    <x v="257"/>
    <m/>
    <m/>
    <m/>
    <m/>
    <m/>
    <m/>
    <m/>
    <e v="#DIV/0!"/>
    <x v="45"/>
    <m/>
    <n v="0"/>
    <n v="0"/>
    <n v="0"/>
    <n v="0"/>
    <s v="AO lancé le 14/10/2021_x000a_Remise des offres le 26/10/2021_x000a_En cours d'analyse des offres par la CAO"/>
    <x v="0"/>
    <s v="ML d'ouvrage"/>
  </r>
  <r>
    <s v="206"/>
    <m/>
    <m/>
    <s v="DIRECTION DES INFRASTRUCTURES (DINFRA)"/>
    <s v="Travaux d’urgence de réparation de l’ouvrage sur la RNS 43 au PK 41+800"/>
    <s v="Travaux d'Urgence"/>
    <x v="4"/>
    <m/>
    <m/>
    <m/>
    <x v="0"/>
    <x v="91"/>
    <s v="Km de route entretenue"/>
    <s v="9.1"/>
    <s v="Km de route entretenue"/>
    <m/>
    <m/>
    <s v="0+000"/>
    <s v="0+100"/>
    <x v="0"/>
    <x v="80"/>
    <s v="Ambohidanerana"/>
    <s v="Usagers de la route"/>
    <m/>
    <m/>
    <m/>
    <m/>
    <m/>
    <m/>
    <x v="258"/>
    <m/>
    <m/>
    <m/>
    <m/>
    <m/>
    <m/>
    <m/>
    <e v="#DIV/0!"/>
    <x v="0"/>
    <m/>
    <n v="0"/>
    <n v="0"/>
    <n v="0"/>
    <n v="0"/>
    <s v="PRIORITES MTP 2021 / Implantation des travaux / Conservation des patrimoine routier"/>
    <x v="0"/>
    <s v="Km"/>
  </r>
  <r>
    <s v="206"/>
    <m/>
    <m/>
    <s v="DIRECTION DES INFRASTRUCTURES (DINFRA)"/>
    <s v="Travaux d’urgence de réparation de l’ouvrage sur la RNS 1 au PK 91+950"/>
    <s v="Travaux d'Urgence"/>
    <x v="4"/>
    <m/>
    <m/>
    <m/>
    <x v="0"/>
    <x v="91"/>
    <s v="Km de route entretenue"/>
    <s v="9.1"/>
    <s v="Km de route entretenue"/>
    <m/>
    <m/>
    <s v="0+000"/>
    <s v="0+100"/>
    <x v="0"/>
    <x v="51"/>
    <s v="Miarinarivo II"/>
    <s v="Usagers de la route"/>
    <m/>
    <m/>
    <m/>
    <m/>
    <m/>
    <m/>
    <x v="259"/>
    <m/>
    <m/>
    <m/>
    <m/>
    <m/>
    <m/>
    <m/>
    <e v="#DIV/0!"/>
    <x v="0"/>
    <m/>
    <n v="0"/>
    <n v="0"/>
    <n v="0"/>
    <n v="0"/>
    <s v="PRIORITES MTP 2021 / En cours de passation"/>
    <x v="0"/>
    <s v="Km"/>
  </r>
  <r>
    <s v="206"/>
    <n v="369"/>
    <s v="CONSTRUCTION ET REHABILITATION DES ROUTES NATIONALES"/>
    <s v="DAU"/>
    <s v="Travaux d'urgence de securisation des appuis du pont d'Anosizato"/>
    <s v="Travaux d'Urgence"/>
    <x v="4"/>
    <s v="ETAT MALAGASY"/>
    <n v="400000000"/>
    <s v="Rija DAU_x000a_Tel : 034 15 002 96_x000a_Mail : ikemarija@yahoo.fr"/>
    <x v="6"/>
    <x v="1"/>
    <m/>
    <s v="9.1"/>
    <m/>
    <m/>
    <m/>
    <m/>
    <m/>
    <x v="1"/>
    <x v="104"/>
    <s v="Antananarivo_x000a_Anosizato_x000a_Fenoarivo"/>
    <m/>
    <m/>
    <m/>
    <m/>
    <m/>
    <m/>
    <m/>
    <x v="260"/>
    <m/>
    <m/>
    <m/>
    <m/>
    <m/>
    <m/>
    <m/>
    <e v="#DIV/0!"/>
    <x v="45"/>
    <m/>
    <n v="0"/>
    <n v="0"/>
    <n v="0"/>
    <m/>
    <s v="AO lancé le 14/10/2021_x000a_Remise des offres le 26/10/2021_x000a_En cours d'analyse des offres par la CAO"/>
    <x v="0"/>
    <s v="ML d'ouvrage"/>
  </r>
  <r>
    <s v="206"/>
    <n v="369"/>
    <s v="CONSTRUCTION ET REHABILITATION DES ROUTES NATIONALES"/>
    <s v="DAU"/>
    <s v="Travaux d'enlèvement d'éboulement meuble entre les PK 316+000 et PK 403+000 de la RNP 4"/>
    <s v="Travaux d'Urgence"/>
    <x v="4"/>
    <s v="ETAT MALAGASY"/>
    <n v="50000000"/>
    <s v="Rija DAU_x000a_Tel : 034 15 002 96_x000a_Mail : ikemarija@yahoo.fr"/>
    <x v="0"/>
    <x v="118"/>
    <m/>
    <s v="9.1"/>
    <m/>
    <m/>
    <m/>
    <s v="316+000"/>
    <s v="403+000"/>
    <x v="26"/>
    <x v="105"/>
    <s v="Maevantanana_x000a_Ambondromamy"/>
    <m/>
    <m/>
    <m/>
    <m/>
    <m/>
    <m/>
    <s v="013 - TR/MATP/PRMP/TP-RPI.21"/>
    <x v="261"/>
    <n v="44884300"/>
    <m/>
    <m/>
    <m/>
    <m/>
    <n v="45"/>
    <s v="AZ'AMA"/>
    <n v="-989.17777777777781"/>
    <x v="45"/>
    <n v="0"/>
    <n v="0"/>
    <n v="0"/>
    <n v="0"/>
    <m/>
    <s v="En cours d'engagement financier (TEF)_x000a_En attente OS commencement des travaux"/>
    <x v="0"/>
    <s v="K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name="Tableau croisé dynamique1" cacheId="3" applyNumberFormats="0" applyBorderFormats="0" applyFontFormats="0" applyPatternFormats="0" applyAlignmentFormats="0" applyWidthHeightFormats="1" dataCaption="Valeurs" updatedVersion="6" minRefreshableVersion="3" useAutoFormatting="1" rowGrandTotals="0" colGrandTotals="0" itemPrintTitles="1" createdVersion="6" indent="0" compact="0" compactData="0" multipleFieldFilters="0">
  <location ref="A3:E266" firstHeaderRow="1" firstDataRow="1" firstDataCol="4"/>
  <pivotFields count="47">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axis="axisRow" compact="0" outline="0" showAll="0" defaultSubtotal="0">
      <items count="8">
        <item x="5"/>
        <item x="7"/>
        <item x="4"/>
        <item x="3"/>
        <item x="0"/>
        <item x="1"/>
        <item x="2"/>
        <item x="6"/>
      </items>
    </pivotField>
    <pivotField axis="axisRow" compact="0" outline="0" showAll="0" defaultSubtotal="0">
      <items count="5">
        <item x="2"/>
        <item x="3"/>
        <item x="0"/>
        <item x="4"/>
        <item x="1"/>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axis="axisRow" compact="0" outline="0" showAll="0" defaultSubtotal="0">
      <items count="262">
        <item x="127"/>
        <item x="123"/>
        <item x="192"/>
        <item x="177"/>
        <item x="217"/>
        <item x="215"/>
        <item x="216"/>
        <item x="219"/>
        <item x="218"/>
        <item x="106"/>
        <item x="107"/>
        <item x="108"/>
        <item x="40"/>
        <item x="39"/>
        <item x="154"/>
        <item x="155"/>
        <item x="157"/>
        <item x="113"/>
        <item x="201"/>
        <item x="158"/>
        <item x="61"/>
        <item x="51"/>
        <item x="54"/>
        <item x="41"/>
        <item x="47"/>
        <item x="126"/>
        <item x="35"/>
        <item x="103"/>
        <item x="104"/>
        <item x="225"/>
        <item x="224"/>
        <item x="223"/>
        <item x="222"/>
        <item x="226"/>
        <item x="227"/>
        <item x="228"/>
        <item x="20"/>
        <item x="131"/>
        <item x="170"/>
        <item x="23"/>
        <item x="50"/>
        <item x="124"/>
        <item x="125"/>
        <item x="132"/>
        <item x="171"/>
        <item x="152"/>
        <item x="60"/>
        <item x="206"/>
        <item x="22"/>
        <item x="150"/>
        <item x="198"/>
        <item x="207"/>
        <item x="130"/>
        <item x="197"/>
        <item x="59"/>
        <item x="149"/>
        <item x="205"/>
        <item x="17"/>
        <item x="249"/>
        <item x="18"/>
        <item x="248"/>
        <item x="119"/>
        <item x="19"/>
        <item x="247"/>
        <item x="120"/>
        <item x="121"/>
        <item x="122"/>
        <item x="156"/>
        <item x="193"/>
        <item x="129"/>
        <item x="58"/>
        <item x="148"/>
        <item x="196"/>
        <item x="204"/>
        <item x="24"/>
        <item x="128"/>
        <item x="15"/>
        <item x="161"/>
        <item x="146"/>
        <item x="8"/>
        <item x="160"/>
        <item x="75"/>
        <item x="56"/>
        <item x="195"/>
        <item x="194"/>
        <item x="151"/>
        <item x="140"/>
        <item x="141"/>
        <item x="134"/>
        <item x="143"/>
        <item x="144"/>
        <item x="142"/>
        <item x="112"/>
        <item x="135"/>
        <item x="133"/>
        <item x="57"/>
        <item x="16"/>
        <item x="183"/>
        <item x="187"/>
        <item x="182"/>
        <item x="179"/>
        <item x="169"/>
        <item x="257"/>
        <item x="256"/>
        <item x="153"/>
        <item x="11"/>
        <item x="147"/>
        <item x="42"/>
        <item x="43"/>
        <item x="44"/>
        <item x="45"/>
        <item x="52"/>
        <item x="48"/>
        <item x="49"/>
        <item x="138"/>
        <item x="63"/>
        <item x="62"/>
        <item x="36"/>
        <item x="53"/>
        <item x="14"/>
        <item x="118"/>
        <item x="176"/>
        <item x="159"/>
        <item x="230"/>
        <item x="229"/>
        <item x="231"/>
        <item x="251"/>
        <item x="174"/>
        <item x="95"/>
        <item x="94"/>
        <item x="46"/>
        <item x="186"/>
        <item x="6"/>
        <item x="202"/>
        <item x="203"/>
        <item x="259"/>
        <item x="258"/>
        <item x="68"/>
        <item x="67"/>
        <item x="173"/>
        <item x="1"/>
        <item x="3"/>
        <item x="236"/>
        <item x="55"/>
        <item x="81"/>
        <item x="73"/>
        <item x="233"/>
        <item x="240"/>
        <item x="241"/>
        <item x="254"/>
        <item x="255"/>
        <item x="239"/>
        <item x="243"/>
        <item x="178"/>
        <item x="88"/>
        <item x="76"/>
        <item x="116"/>
        <item x="117"/>
        <item x="115"/>
        <item x="114"/>
        <item x="9"/>
        <item x="10"/>
        <item x="232"/>
        <item x="90"/>
        <item x="99"/>
        <item x="100"/>
        <item x="0"/>
        <item x="136"/>
        <item x="137"/>
        <item x="139"/>
        <item x="250"/>
        <item x="77"/>
        <item x="253"/>
        <item x="245"/>
        <item x="244"/>
        <item x="4"/>
        <item x="172"/>
        <item x="102"/>
        <item x="80"/>
        <item x="162"/>
        <item x="93"/>
        <item x="64"/>
        <item x="212"/>
        <item x="211"/>
        <item x="92"/>
        <item x="175"/>
        <item x="96"/>
        <item x="97"/>
        <item x="98"/>
        <item x="180"/>
        <item x="111"/>
        <item x="105"/>
        <item x="65"/>
        <item x="86"/>
        <item x="168"/>
        <item x="38"/>
        <item x="37"/>
        <item x="208"/>
        <item x="69"/>
        <item x="185"/>
        <item x="32"/>
        <item x="71"/>
        <item x="188"/>
        <item x="189"/>
        <item x="66"/>
        <item x="190"/>
        <item x="191"/>
        <item x="220"/>
        <item x="214"/>
        <item x="221"/>
        <item x="234"/>
        <item x="235"/>
        <item x="7"/>
        <item x="238"/>
        <item x="237"/>
        <item x="26"/>
        <item x="25"/>
        <item x="210"/>
        <item x="85"/>
        <item x="87"/>
        <item x="246"/>
        <item x="89"/>
        <item x="78"/>
        <item x="101"/>
        <item x="72"/>
        <item x="74"/>
        <item x="252"/>
        <item x="13"/>
        <item x="242"/>
        <item x="213"/>
        <item x="12"/>
        <item x="27"/>
        <item x="28"/>
        <item x="29"/>
        <item x="30"/>
        <item x="31"/>
        <item x="184"/>
        <item x="70"/>
        <item x="33"/>
        <item x="34"/>
        <item x="82"/>
        <item x="110"/>
        <item x="181"/>
        <item x="2"/>
        <item x="109"/>
        <item x="79"/>
        <item x="261"/>
        <item x="260"/>
        <item x="5"/>
        <item x="209"/>
        <item x="91"/>
        <item x="83"/>
        <item x="84"/>
        <item x="163"/>
        <item x="164"/>
        <item x="166"/>
        <item x="167"/>
        <item x="165"/>
        <item x="200"/>
        <item x="145"/>
        <item x="199"/>
        <item x="21"/>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items count="60">
        <item x="8"/>
        <item x="56"/>
        <item x="44"/>
        <item x="34"/>
        <item x="6"/>
        <item x="1"/>
        <item x="12"/>
        <item x="54"/>
        <item x="59"/>
        <item x="23"/>
        <item x="17"/>
        <item x="0"/>
        <item x="15"/>
        <item x="20"/>
        <item x="28"/>
        <item x="51"/>
        <item x="41"/>
        <item x="18"/>
        <item x="5"/>
        <item x="16"/>
        <item x="21"/>
        <item x="52"/>
        <item x="14"/>
        <item x="3"/>
        <item x="24"/>
        <item x="38"/>
        <item x="22"/>
        <item x="40"/>
        <item x="49"/>
        <item x="31"/>
        <item x="26"/>
        <item x="13"/>
        <item x="19"/>
        <item x="36"/>
        <item x="27"/>
        <item x="45"/>
        <item x="48"/>
        <item x="37"/>
        <item x="50"/>
        <item x="2"/>
        <item x="47"/>
        <item x="39"/>
        <item x="35"/>
        <item x="46"/>
        <item x="58"/>
        <item x="4"/>
        <item x="55"/>
        <item x="11"/>
        <item x="53"/>
        <item x="7"/>
        <item x="30"/>
        <item x="29"/>
        <item x="42"/>
        <item x="43"/>
        <item x="9"/>
        <item x="32"/>
        <item x="33"/>
        <item x="10"/>
        <item x="25"/>
        <item x="57"/>
      </items>
    </pivotField>
    <pivotField compact="0" outline="0" showAll="0" defaultSubtotal="0"/>
    <pivotField compact="0" outline="0" showAll="0" defaultSubtotal="0"/>
    <pivotField compact="0" outline="0" showAll="0" defaultSubtotal="0"/>
    <pivotField compact="0" numFmtId="10" outline="0" showAll="0" defaultSubtotal="0"/>
    <pivotField compact="0" outline="0" showAll="0" defaultSubtotal="0">
      <items count="59">
        <item x="8"/>
        <item x="56"/>
        <item x="44"/>
        <item x="34"/>
        <item x="6"/>
        <item x="1"/>
        <item x="12"/>
        <item x="54"/>
        <item x="58"/>
        <item x="23"/>
        <item x="17"/>
        <item x="0"/>
        <item x="15"/>
        <item x="20"/>
        <item x="28"/>
        <item x="51"/>
        <item x="41"/>
        <item x="18"/>
        <item x="5"/>
        <item x="16"/>
        <item x="21"/>
        <item x="52"/>
        <item x="14"/>
        <item x="3"/>
        <item x="24"/>
        <item x="38"/>
        <item x="22"/>
        <item x="40"/>
        <item x="49"/>
        <item x="31"/>
        <item x="26"/>
        <item x="13"/>
        <item x="19"/>
        <item x="36"/>
        <item x="27"/>
        <item x="45"/>
        <item x="48"/>
        <item x="37"/>
        <item x="50"/>
        <item x="2"/>
        <item x="47"/>
        <item x="39"/>
        <item x="35"/>
        <item x="46"/>
        <item x="57"/>
        <item x="4"/>
        <item x="55"/>
        <item x="11"/>
        <item x="53"/>
        <item x="7"/>
        <item x="30"/>
        <item x="29"/>
        <item x="42"/>
        <item x="43"/>
        <item x="9"/>
        <item x="32"/>
        <item x="33"/>
        <item x="10"/>
        <item x="25"/>
      </items>
    </pivotField>
    <pivotField compact="0" outline="0" showAll="0" defaultSubtotal="0"/>
    <pivotField dataField="1" compact="0" outline="0" showAll="0" defaultSubtotal="0">
      <items count="145">
        <item x="8"/>
        <item x="100"/>
        <item x="118"/>
        <item x="104"/>
        <item x="101"/>
        <item x="42"/>
        <item x="50"/>
        <item x="58"/>
        <item x="117"/>
        <item x="73"/>
        <item x="60"/>
        <item x="14"/>
        <item x="94"/>
        <item x="92"/>
        <item x="103"/>
        <item x="0"/>
        <item x="140"/>
        <item x="131"/>
        <item x="62"/>
        <item x="116"/>
        <item x="55"/>
        <item x="30"/>
        <item x="106"/>
        <item x="29"/>
        <item x="17"/>
        <item x="26"/>
        <item x="69"/>
        <item x="114"/>
        <item x="25"/>
        <item x="120"/>
        <item x="144"/>
        <item x="16"/>
        <item x="96"/>
        <item x="132"/>
        <item x="137"/>
        <item x="112"/>
        <item x="141"/>
        <item x="91"/>
        <item x="97"/>
        <item x="135"/>
        <item x="113"/>
        <item x="18"/>
        <item x="15"/>
        <item x="10"/>
        <item x="70"/>
        <item x="74"/>
        <item x="72"/>
        <item x="138"/>
        <item x="119"/>
        <item x="31"/>
        <item x="53"/>
        <item x="65"/>
        <item x="27"/>
        <item x="46"/>
        <item x="85"/>
        <item x="47"/>
        <item x="127"/>
        <item x="115"/>
        <item x="24"/>
        <item x="11"/>
        <item x="136"/>
        <item x="66"/>
        <item x="67"/>
        <item x="79"/>
        <item x="130"/>
        <item x="139"/>
        <item x="22"/>
        <item x="81"/>
        <item x="80"/>
        <item x="68"/>
        <item x="5"/>
        <item x="6"/>
        <item x="20"/>
        <item x="98"/>
        <item x="107"/>
        <item x="95"/>
        <item x="77"/>
        <item x="102"/>
        <item x="71"/>
        <item x="7"/>
        <item x="75"/>
        <item x="33"/>
        <item x="12"/>
        <item x="63"/>
        <item x="32"/>
        <item x="43"/>
        <item x="61"/>
        <item x="108"/>
        <item x="23"/>
        <item x="1"/>
        <item x="59"/>
        <item x="76"/>
        <item x="52"/>
        <item x="54"/>
        <item x="21"/>
        <item x="99"/>
        <item x="110"/>
        <item x="36"/>
        <item x="82"/>
        <item x="3"/>
        <item x="109"/>
        <item x="48"/>
        <item x="9"/>
        <item x="51"/>
        <item x="125"/>
        <item x="123"/>
        <item x="128"/>
        <item x="89"/>
        <item x="86"/>
        <item x="49"/>
        <item x="44"/>
        <item x="34"/>
        <item x="122"/>
        <item x="126"/>
        <item x="121"/>
        <item x="38"/>
        <item x="37"/>
        <item x="39"/>
        <item x="64"/>
        <item x="4"/>
        <item x="90"/>
        <item x="45"/>
        <item x="41"/>
        <item x="133"/>
        <item x="105"/>
        <item x="40"/>
        <item x="143"/>
        <item x="87"/>
        <item x="88"/>
        <item x="83"/>
        <item x="84"/>
        <item x="19"/>
        <item x="57"/>
        <item x="134"/>
        <item x="2"/>
        <item x="129"/>
        <item x="35"/>
        <item x="93"/>
        <item x="124"/>
        <item x="78"/>
        <item x="111"/>
        <item x="56"/>
        <item x="28"/>
        <item x="142"/>
        <item x="13"/>
      </items>
    </pivotField>
    <pivotField axis="axisRow" compact="0" outline="0" showAll="0" defaultSubtotal="0">
      <items count="15">
        <item x="4"/>
        <item x="11"/>
        <item x="14"/>
        <item x="1"/>
        <item x="9"/>
        <item x="12"/>
        <item x="2"/>
        <item x="7"/>
        <item x="13"/>
        <item x="6"/>
        <item x="0"/>
        <item x="3"/>
        <item x="10"/>
        <item x="8"/>
        <item x="5"/>
      </items>
    </pivotField>
  </pivotFields>
  <rowFields count="4">
    <field x="6"/>
    <field x="5"/>
    <field x="29"/>
    <field x="46"/>
  </rowFields>
  <rowItems count="263">
    <i>
      <x/>
      <x v="5"/>
      <x v="79"/>
      <x v="3"/>
    </i>
    <i>
      <x v="1"/>
      <x/>
      <x v="15"/>
      <x v="11"/>
    </i>
    <i r="2">
      <x v="16"/>
      <x v="1"/>
    </i>
    <i r="2">
      <x v="17"/>
      <x v="11"/>
    </i>
    <i r="2">
      <x v="18"/>
      <x v="11"/>
    </i>
    <i r="2">
      <x v="19"/>
      <x v="11"/>
    </i>
    <i r="2">
      <x v="20"/>
      <x v="11"/>
    </i>
    <i r="2">
      <x v="67"/>
      <x v="11"/>
    </i>
    <i r="2">
      <x v="68"/>
      <x/>
    </i>
    <i r="1">
      <x v="2"/>
      <x/>
      <x v="11"/>
    </i>
    <i r="2">
      <x v="1"/>
      <x/>
    </i>
    <i r="3">
      <x v="2"/>
    </i>
    <i r="2">
      <x v="12"/>
      <x v="11"/>
    </i>
    <i r="2">
      <x v="14"/>
      <x v="11"/>
    </i>
    <i r="2">
      <x v="21"/>
      <x v="3"/>
    </i>
    <i r="2">
      <x v="22"/>
      <x v="3"/>
    </i>
    <i r="2">
      <x v="23"/>
      <x v="11"/>
    </i>
    <i r="2">
      <x v="25"/>
      <x v="11"/>
    </i>
    <i r="2">
      <x v="37"/>
      <x v="11"/>
    </i>
    <i r="2">
      <x v="39"/>
      <x v="11"/>
    </i>
    <i r="2">
      <x v="40"/>
      <x v="3"/>
    </i>
    <i r="2">
      <x v="41"/>
      <x v="11"/>
    </i>
    <i r="2">
      <x v="42"/>
      <x v="11"/>
    </i>
    <i r="2">
      <x v="43"/>
      <x v="11"/>
    </i>
    <i r="2">
      <x v="44"/>
      <x v="12"/>
    </i>
    <i r="2">
      <x v="45"/>
      <x v="11"/>
    </i>
    <i r="2">
      <x v="69"/>
      <x v="11"/>
    </i>
    <i r="2">
      <x v="72"/>
      <x v="11"/>
    </i>
    <i r="2">
      <x v="73"/>
      <x v="11"/>
    </i>
    <i r="2">
      <x v="74"/>
      <x v="11"/>
    </i>
    <i r="2">
      <x v="76"/>
      <x v="11"/>
    </i>
    <i r="2">
      <x v="78"/>
      <x v="11"/>
    </i>
    <i r="2">
      <x v="82"/>
      <x v="11"/>
    </i>
    <i r="2">
      <x v="83"/>
      <x v="11"/>
    </i>
    <i r="2">
      <x v="134"/>
      <x v="11"/>
    </i>
    <i r="1">
      <x v="3"/>
      <x v="77"/>
      <x v="6"/>
    </i>
    <i r="2">
      <x v="114"/>
      <x v="6"/>
    </i>
    <i r="2">
      <x v="115"/>
      <x v="3"/>
    </i>
    <i r="2">
      <x v="116"/>
      <x v="3"/>
    </i>
    <i r="2">
      <x v="119"/>
      <x v="6"/>
    </i>
    <i r="2">
      <x v="120"/>
      <x v="13"/>
    </i>
    <i r="2">
      <x v="122"/>
      <x v="3"/>
    </i>
    <i r="1">
      <x v="4"/>
      <x v="61"/>
      <x v="13"/>
    </i>
    <i r="2">
      <x v="64"/>
      <x v="13"/>
    </i>
    <i r="2">
      <x v="65"/>
      <x v="13"/>
    </i>
    <i r="2">
      <x v="66"/>
      <x v="13"/>
    </i>
    <i r="2">
      <x v="80"/>
      <x v="3"/>
    </i>
    <i r="2">
      <x v="84"/>
      <x v="3"/>
    </i>
    <i r="2">
      <x v="86"/>
      <x v="3"/>
    </i>
    <i r="2">
      <x v="87"/>
      <x v="3"/>
    </i>
    <i r="2">
      <x v="88"/>
      <x v="3"/>
    </i>
    <i r="2">
      <x v="89"/>
      <x v="3"/>
    </i>
    <i r="2">
      <x v="90"/>
      <x v="3"/>
    </i>
    <i r="2">
      <x v="91"/>
      <x v="3"/>
    </i>
    <i r="2">
      <x v="93"/>
      <x v="12"/>
    </i>
    <i r="2">
      <x v="94"/>
      <x v="3"/>
    </i>
    <i r="2">
      <x v="95"/>
      <x v="3"/>
    </i>
    <i r="2">
      <x v="96"/>
      <x v="3"/>
    </i>
    <i r="2">
      <x v="106"/>
      <x v="3"/>
    </i>
    <i r="2">
      <x v="107"/>
      <x v="3"/>
    </i>
    <i r="2">
      <x v="108"/>
      <x v="3"/>
    </i>
    <i r="2">
      <x v="109"/>
      <x v="3"/>
    </i>
    <i r="2">
      <x v="110"/>
      <x v="3"/>
    </i>
    <i r="2">
      <x v="111"/>
      <x v="3"/>
    </i>
    <i r="2">
      <x v="112"/>
      <x v="3"/>
    </i>
    <i r="2">
      <x v="113"/>
      <x v="3"/>
    </i>
    <i r="2">
      <x v="118"/>
      <x v="6"/>
    </i>
    <i r="2">
      <x v="130"/>
      <x v="3"/>
    </i>
    <i r="2">
      <x v="133"/>
      <x v="3"/>
    </i>
    <i r="2">
      <x v="139"/>
      <x v="3"/>
    </i>
    <i r="2">
      <x v="143"/>
      <x v="3"/>
    </i>
    <i r="2">
      <x v="167"/>
      <x v="3"/>
    </i>
    <i r="2">
      <x v="168"/>
      <x v="3"/>
    </i>
    <i r="2">
      <x v="169"/>
      <x v="12"/>
    </i>
    <i r="1">
      <x v="5"/>
      <x v="28"/>
      <x v="3"/>
    </i>
    <i r="2">
      <x v="176"/>
      <x v="12"/>
    </i>
    <i r="1">
      <x v="6"/>
      <x v="104"/>
      <x v="3"/>
    </i>
    <i r="2">
      <x v="156"/>
      <x v="3"/>
    </i>
    <i r="2">
      <x v="157"/>
      <x v="3"/>
    </i>
    <i r="2">
      <x v="158"/>
      <x v="3"/>
    </i>
    <i r="2">
      <x v="159"/>
      <x v="3"/>
    </i>
    <i r="2">
      <x v="258"/>
      <x v="3"/>
    </i>
    <i r="2">
      <x v="259"/>
      <x v="3"/>
    </i>
    <i r="2">
      <x v="260"/>
      <x v="6"/>
    </i>
    <i>
      <x v="2"/>
      <x v="1"/>
      <x v="38"/>
      <x v="5"/>
    </i>
    <i r="1">
      <x v="3"/>
      <x v="202"/>
      <x v="6"/>
    </i>
    <i r="1">
      <x v="4"/>
      <x v="166"/>
      <x v="10"/>
    </i>
    <i r="1">
      <x v="5"/>
      <x v="4"/>
      <x v="3"/>
    </i>
    <i r="2">
      <x v="5"/>
      <x v="3"/>
    </i>
    <i r="2">
      <x v="6"/>
      <x v="3"/>
    </i>
    <i r="2">
      <x v="7"/>
      <x v="3"/>
    </i>
    <i r="2">
      <x v="8"/>
      <x v="3"/>
    </i>
    <i r="2">
      <x v="27"/>
      <x v="3"/>
    </i>
    <i r="2">
      <x v="58"/>
      <x v="3"/>
    </i>
    <i r="2">
      <x v="60"/>
      <x v="3"/>
    </i>
    <i r="2">
      <x v="63"/>
      <x v="3"/>
    </i>
    <i r="2">
      <x v="92"/>
      <x v="3"/>
    </i>
    <i r="2">
      <x v="98"/>
      <x v="6"/>
    </i>
    <i r="2">
      <x v="126"/>
      <x v="3"/>
    </i>
    <i r="2">
      <x v="131"/>
      <x v="3"/>
    </i>
    <i r="2">
      <x v="180"/>
      <x v="6"/>
    </i>
    <i r="2">
      <x v="181"/>
      <x v="3"/>
    </i>
    <i r="2">
      <x v="184"/>
      <x v="3"/>
    </i>
    <i r="2">
      <x v="190"/>
      <x v="3"/>
    </i>
    <i r="2">
      <x v="191"/>
      <x v="3"/>
    </i>
    <i r="2">
      <x v="198"/>
      <x v="6"/>
    </i>
    <i r="2">
      <x v="199"/>
      <x v="3"/>
    </i>
    <i r="2">
      <x v="200"/>
      <x v="3"/>
    </i>
    <i r="2">
      <x v="201"/>
      <x v="3"/>
    </i>
    <i r="2">
      <x v="203"/>
      <x v="6"/>
    </i>
    <i r="2">
      <x v="204"/>
      <x v="3"/>
    </i>
    <i r="2">
      <x v="205"/>
      <x v="3"/>
    </i>
    <i r="2">
      <x v="206"/>
      <x v="3"/>
    </i>
    <i r="2">
      <x v="207"/>
      <x v="3"/>
    </i>
    <i r="2">
      <x v="208"/>
      <x v="3"/>
    </i>
    <i r="2">
      <x v="209"/>
      <x v="3"/>
    </i>
    <i r="2">
      <x v="210"/>
      <x v="3"/>
    </i>
    <i r="2">
      <x v="211"/>
      <x v="3"/>
    </i>
    <i r="2">
      <x v="213"/>
      <x v="3"/>
    </i>
    <i r="2">
      <x v="214"/>
      <x v="3"/>
    </i>
    <i r="2">
      <x v="215"/>
      <x v="3"/>
    </i>
    <i r="2">
      <x v="216"/>
      <x v="3"/>
    </i>
    <i r="2">
      <x v="218"/>
      <x v="3"/>
    </i>
    <i r="2">
      <x v="219"/>
      <x v="3"/>
    </i>
    <i r="2">
      <x v="220"/>
      <x v="3"/>
    </i>
    <i r="2">
      <x v="221"/>
      <x v="3"/>
    </i>
    <i r="2">
      <x v="222"/>
      <x v="3"/>
    </i>
    <i r="2">
      <x v="224"/>
      <x v="3"/>
    </i>
    <i r="2">
      <x v="226"/>
      <x v="3"/>
    </i>
    <i r="2">
      <x v="227"/>
      <x v="3"/>
    </i>
    <i r="2">
      <x v="228"/>
      <x v="3"/>
    </i>
    <i r="2">
      <x v="231"/>
      <x v="3"/>
    </i>
    <i r="2">
      <x v="232"/>
      <x v="3"/>
    </i>
    <i r="2">
      <x v="233"/>
      <x v="3"/>
    </i>
    <i r="2">
      <x v="234"/>
      <x v="3"/>
    </i>
    <i r="2">
      <x v="235"/>
      <x v="3"/>
    </i>
    <i r="2">
      <x v="236"/>
      <x v="3"/>
    </i>
    <i r="2">
      <x v="237"/>
      <x v="3"/>
    </i>
    <i r="2">
      <x v="238"/>
      <x v="3"/>
    </i>
    <i r="2">
      <x v="239"/>
      <x v="3"/>
    </i>
    <i r="2">
      <x v="240"/>
      <x v="9"/>
    </i>
    <i r="2">
      <x v="241"/>
      <x v="3"/>
    </i>
    <i r="2">
      <x v="243"/>
      <x v="3"/>
    </i>
    <i r="1">
      <x v="6"/>
      <x v="101"/>
      <x v="6"/>
    </i>
    <i r="2">
      <x v="179"/>
      <x v="3"/>
    </i>
    <i r="2">
      <x v="182"/>
      <x v="3"/>
    </i>
    <i r="2">
      <x v="183"/>
      <x v="3"/>
    </i>
    <i r="2">
      <x v="197"/>
      <x v="3"/>
    </i>
    <i r="2">
      <x v="217"/>
      <x v="3"/>
    </i>
    <i r="2">
      <x v="229"/>
      <x v="3"/>
    </i>
    <i r="2">
      <x v="245"/>
      <x v="3"/>
    </i>
    <i r="2">
      <x v="249"/>
      <x v="3"/>
    </i>
    <i>
      <x v="3"/>
      <x v="5"/>
      <x v="9"/>
      <x v="3"/>
    </i>
    <i r="2">
      <x v="11"/>
      <x v="3"/>
    </i>
    <i>
      <x v="4"/>
      <x v="2"/>
      <x v="10"/>
      <x v="7"/>
    </i>
    <i r="2">
      <x v="13"/>
      <x v="11"/>
    </i>
    <i r="2">
      <x v="24"/>
      <x v="11"/>
    </i>
    <i r="2">
      <x v="29"/>
      <x/>
    </i>
    <i r="2">
      <x v="30"/>
      <x/>
    </i>
    <i r="2">
      <x v="31"/>
      <x/>
    </i>
    <i r="2">
      <x v="32"/>
      <x/>
    </i>
    <i r="2">
      <x v="33"/>
      <x/>
    </i>
    <i r="2">
      <x v="34"/>
      <x/>
    </i>
    <i r="2">
      <x v="35"/>
      <x/>
    </i>
    <i r="2">
      <x v="36"/>
      <x v="11"/>
    </i>
    <i r="2">
      <x v="46"/>
      <x v="14"/>
    </i>
    <i r="2">
      <x v="47"/>
      <x/>
    </i>
    <i r="2">
      <x v="48"/>
      <x/>
    </i>
    <i r="2">
      <x v="49"/>
      <x v="14"/>
    </i>
    <i r="2">
      <x v="50"/>
      <x/>
    </i>
    <i r="2">
      <x v="51"/>
      <x v="2"/>
    </i>
    <i r="2">
      <x v="52"/>
      <x v="11"/>
    </i>
    <i r="2">
      <x v="53"/>
      <x v="11"/>
    </i>
    <i r="2">
      <x v="54"/>
      <x v="11"/>
    </i>
    <i r="2">
      <x v="55"/>
      <x v="11"/>
    </i>
    <i r="2">
      <x v="56"/>
      <x v="11"/>
    </i>
    <i r="2">
      <x v="70"/>
      <x v="11"/>
    </i>
    <i r="2">
      <x v="71"/>
      <x v="11"/>
    </i>
    <i r="2">
      <x v="75"/>
      <x v="4"/>
    </i>
    <i r="2">
      <x v="85"/>
      <x v="11"/>
    </i>
    <i r="1">
      <x v="3"/>
      <x v="105"/>
      <x v="3"/>
    </i>
    <i r="2">
      <x v="121"/>
      <x v="6"/>
    </i>
    <i r="2">
      <x v="128"/>
      <x v="6"/>
    </i>
    <i r="2">
      <x v="129"/>
      <x v="6"/>
    </i>
    <i r="1">
      <x v="4"/>
      <x v="57"/>
      <x v="3"/>
    </i>
    <i r="2">
      <x v="59"/>
      <x v="3"/>
    </i>
    <i r="2">
      <x v="62"/>
      <x v="3"/>
    </i>
    <i r="2">
      <x v="117"/>
      <x v="3"/>
    </i>
    <i r="2">
      <x v="123"/>
      <x v="3"/>
    </i>
    <i r="2">
      <x v="124"/>
      <x v="3"/>
    </i>
    <i r="2">
      <x v="125"/>
      <x v="3"/>
    </i>
    <i r="2">
      <x v="132"/>
      <x v="3"/>
    </i>
    <i r="2">
      <x v="137"/>
      <x v="3"/>
    </i>
    <i r="2">
      <x v="140"/>
      <x v="3"/>
    </i>
    <i r="2">
      <x v="141"/>
      <x v="3"/>
    </i>
    <i r="2">
      <x v="142"/>
      <x v="3"/>
    </i>
    <i r="2">
      <x v="144"/>
      <x v="3"/>
    </i>
    <i r="2">
      <x v="145"/>
      <x v="3"/>
    </i>
    <i r="2">
      <x v="146"/>
      <x v="3"/>
    </i>
    <i r="2">
      <x v="149"/>
      <x v="3"/>
    </i>
    <i r="2">
      <x v="150"/>
      <x v="3"/>
    </i>
    <i r="2">
      <x v="152"/>
      <x v="3"/>
    </i>
    <i r="2">
      <x v="154"/>
      <x v="3"/>
    </i>
    <i r="2">
      <x v="155"/>
      <x v="3"/>
    </i>
    <i r="2">
      <x v="160"/>
      <x v="3"/>
    </i>
    <i r="2">
      <x v="161"/>
      <x v="3"/>
    </i>
    <i r="2">
      <x v="162"/>
      <x v="3"/>
    </i>
    <i r="2">
      <x v="164"/>
      <x v="3"/>
    </i>
    <i r="2">
      <x v="165"/>
      <x v="3"/>
    </i>
    <i r="2">
      <x v="195"/>
      <x v="3"/>
    </i>
    <i r="2">
      <x v="196"/>
      <x v="3"/>
    </i>
    <i r="2">
      <x v="261"/>
      <x v="3"/>
    </i>
    <i r="1">
      <x v="5"/>
      <x v="26"/>
      <x v="3"/>
    </i>
    <i r="2">
      <x v="81"/>
      <x v="3"/>
    </i>
    <i r="2">
      <x v="97"/>
      <x v="3"/>
    </i>
    <i r="2">
      <x v="99"/>
      <x v="3"/>
    </i>
    <i r="2">
      <x v="100"/>
      <x v="3"/>
    </i>
    <i r="2">
      <x v="138"/>
      <x v="3"/>
    </i>
    <i r="2">
      <x v="147"/>
      <x v="3"/>
    </i>
    <i r="2">
      <x v="148"/>
      <x v="3"/>
    </i>
    <i r="2">
      <x v="151"/>
      <x v="3"/>
    </i>
    <i r="2">
      <x v="170"/>
      <x v="3"/>
    </i>
    <i r="2">
      <x v="171"/>
      <x v="3"/>
    </i>
    <i r="2">
      <x v="172"/>
      <x v="3"/>
    </i>
    <i r="2">
      <x v="173"/>
      <x v="3"/>
    </i>
    <i r="2">
      <x v="174"/>
      <x v="3"/>
    </i>
    <i r="2">
      <x v="175"/>
      <x v="3"/>
    </i>
    <i r="2">
      <x v="177"/>
      <x v="3"/>
    </i>
    <i r="2">
      <x v="185"/>
      <x v="3"/>
    </i>
    <i r="2">
      <x v="186"/>
      <x v="3"/>
    </i>
    <i r="2">
      <x v="187"/>
      <x v="3"/>
    </i>
    <i r="2">
      <x v="188"/>
      <x v="3"/>
    </i>
    <i r="2">
      <x v="189"/>
      <x v="3"/>
    </i>
    <i r="2">
      <x v="192"/>
      <x v="3"/>
    </i>
    <i r="2">
      <x v="193"/>
      <x v="3"/>
    </i>
    <i r="2">
      <x v="212"/>
      <x v="3"/>
    </i>
    <i r="2">
      <x v="223"/>
      <x v="3"/>
    </i>
    <i r="2">
      <x v="225"/>
      <x v="3"/>
    </i>
    <i r="2">
      <x v="230"/>
      <x v="3"/>
    </i>
    <i r="2">
      <x v="242"/>
      <x v="3"/>
    </i>
    <i r="1">
      <x v="6"/>
      <x v="2"/>
      <x v="3"/>
    </i>
    <i r="2">
      <x v="102"/>
      <x v="3"/>
    </i>
    <i r="2">
      <x v="103"/>
      <x v="3"/>
    </i>
    <i r="2">
      <x v="127"/>
      <x v="3"/>
    </i>
    <i r="2">
      <x v="135"/>
      <x v="3"/>
    </i>
    <i r="2">
      <x v="136"/>
      <x v="3"/>
    </i>
    <i r="2">
      <x v="178"/>
      <x v="3"/>
    </i>
    <i r="2">
      <x v="194"/>
      <x v="3"/>
    </i>
    <i r="2">
      <x v="244"/>
      <x v="6"/>
    </i>
    <i r="2">
      <x v="246"/>
      <x v="3"/>
    </i>
    <i r="2">
      <x v="247"/>
      <x v="3"/>
    </i>
    <i r="2">
      <x v="248"/>
      <x v="3"/>
    </i>
    <i r="2">
      <x v="250"/>
      <x v="3"/>
    </i>
    <i r="2">
      <x v="251"/>
      <x v="3"/>
    </i>
    <i r="2">
      <x v="252"/>
      <x v="3"/>
    </i>
    <i r="2">
      <x v="253"/>
      <x v="6"/>
    </i>
    <i r="2">
      <x v="254"/>
      <x v="6"/>
    </i>
    <i r="2">
      <x v="255"/>
      <x v="6"/>
    </i>
    <i r="2">
      <x v="256"/>
      <x v="6"/>
    </i>
    <i r="2">
      <x v="257"/>
      <x v="6"/>
    </i>
    <i r="1">
      <x v="7"/>
      <x v="3"/>
      <x v="3"/>
    </i>
    <i r="2">
      <x v="153"/>
      <x v="8"/>
    </i>
    <i r="2">
      <x v="163"/>
      <x v="3"/>
    </i>
  </rowItems>
  <colItems count="1">
    <i/>
  </colItems>
  <dataFields count="1">
    <dataField name="Somme de Quantités réalisées" fld="4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Tableau croisé dynamique1" cacheId="4" applyNumberFormats="0" applyBorderFormats="0" applyFontFormats="0" applyPatternFormats="0" applyAlignmentFormats="0" applyWidthHeightFormats="1" dataCaption="Valeurs" updatedVersion="6" minRefreshableVersion="3" useAutoFormatting="1" rowGrandTotals="0" colGrandTotals="0" itemPrintTitles="1" createdVersion="6" indent="0" compact="0" compactData="0" multipleFieldFilters="0">
  <location ref="A4:G268" firstHeaderRow="1" firstDataRow="1" firstDataCol="6" rowPageCount="2" colPageCount="1"/>
  <pivotFields count="47">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axis="axisPage" compact="0" outline="0" showAll="0" defaultSubtotal="0">
      <items count="5">
        <item x="0"/>
        <item x="1"/>
        <item x="2"/>
        <item x="3"/>
        <item x="4"/>
      </items>
    </pivotField>
    <pivotField compact="0" outline="0" showAll="0" defaultSubtotal="0"/>
    <pivotField compact="0" outline="0" showAll="0" defaultSubtotal="0"/>
    <pivotField compact="0" outline="0" showAll="0" defaultSubtotal="0"/>
    <pivotField axis="axisRow" compact="0" outline="0" showAll="0" defaultSubtotal="0">
      <items count="15">
        <item x="1"/>
        <item x="7"/>
        <item x="0"/>
        <item x="14"/>
        <item x="10"/>
        <item x="6"/>
        <item x="12"/>
        <item x="11"/>
        <item x="8"/>
        <item x="9"/>
        <item x="3"/>
        <item x="4"/>
        <item x="5"/>
        <item x="13"/>
        <item x="2"/>
      </items>
    </pivotField>
    <pivotField axis="axisRow" compact="0" outline="0" showAll="0" defaultSubtotal="0">
      <items count="119">
        <item x="42"/>
        <item x="68"/>
        <item x="91"/>
        <item x="67"/>
        <item x="22"/>
        <item x="112"/>
        <item x="73"/>
        <item x="95"/>
        <item x="88"/>
        <item x="72"/>
        <item x="92"/>
        <item x="80"/>
        <item x="52"/>
        <item x="81"/>
        <item x="76"/>
        <item x="97"/>
        <item x="87"/>
        <item x="1"/>
        <item x="115"/>
        <item x="117"/>
        <item x="93"/>
        <item x="64"/>
        <item x="54"/>
        <item x="29"/>
        <item x="89"/>
        <item x="62"/>
        <item x="116"/>
        <item x="55"/>
        <item x="38"/>
        <item x="0"/>
        <item x="65"/>
        <item x="28"/>
        <item x="11"/>
        <item x="106"/>
        <item x="103"/>
        <item x="43"/>
        <item x="17"/>
        <item x="63"/>
        <item x="3"/>
        <item x="61"/>
        <item x="66"/>
        <item x="7"/>
        <item x="25"/>
        <item x="6"/>
        <item x="20"/>
        <item x="16"/>
        <item x="79"/>
        <item x="18"/>
        <item x="101"/>
        <item x="74"/>
        <item x="4"/>
        <item x="113"/>
        <item x="60"/>
        <item x="114"/>
        <item x="19"/>
        <item x="44"/>
        <item x="30"/>
        <item x="70"/>
        <item x="69"/>
        <item x="27"/>
        <item x="8"/>
        <item x="46"/>
        <item x="35"/>
        <item x="104"/>
        <item x="98"/>
        <item x="77"/>
        <item x="47"/>
        <item x="99"/>
        <item x="36"/>
        <item x="78"/>
        <item x="58"/>
        <item x="84"/>
        <item x="15"/>
        <item x="12"/>
        <item x="34"/>
        <item x="57"/>
        <item x="41"/>
        <item x="56"/>
        <item x="82"/>
        <item x="24"/>
        <item x="75"/>
        <item x="21"/>
        <item x="50"/>
        <item x="23"/>
        <item x="107"/>
        <item x="51"/>
        <item x="13"/>
        <item x="14"/>
        <item x="9"/>
        <item x="10"/>
        <item x="105"/>
        <item x="94"/>
        <item x="32"/>
        <item x="100"/>
        <item x="48"/>
        <item x="33"/>
        <item x="37"/>
        <item x="118"/>
        <item x="59"/>
        <item x="5"/>
        <item x="39"/>
        <item x="71"/>
        <item x="49"/>
        <item x="53"/>
        <item x="40"/>
        <item x="110"/>
        <item x="109"/>
        <item x="31"/>
        <item x="85"/>
        <item x="102"/>
        <item x="90"/>
        <item x="108"/>
        <item x="86"/>
        <item x="96"/>
        <item x="83"/>
        <item x="45"/>
        <item x="111"/>
        <item x="26"/>
        <item x="2"/>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axis="axisRow" compact="0" outline="0" showAll="0" defaultSubtotal="0">
      <items count="37">
        <item x="3"/>
        <item x="10"/>
        <item x="30"/>
        <item x="1"/>
        <item x="31"/>
        <item x="33"/>
        <item x="13"/>
        <item x="4"/>
        <item x="21"/>
        <item x="20"/>
        <item x="5"/>
        <item x="6"/>
        <item x="11"/>
        <item x="15"/>
        <item x="16"/>
        <item x="19"/>
        <item x="7"/>
        <item x="34"/>
        <item x="18"/>
        <item x="26"/>
        <item x="32"/>
        <item x="8"/>
        <item x="17"/>
        <item x="14"/>
        <item x="28"/>
        <item x="22"/>
        <item x="0"/>
        <item x="36"/>
        <item x="24"/>
        <item x="12"/>
        <item x="27"/>
        <item x="23"/>
        <item x="9"/>
        <item x="29"/>
        <item x="2"/>
        <item x="35"/>
        <item x="25"/>
      </items>
    </pivotField>
    <pivotField axis="axisRow" compact="0" outline="0" showAll="0" defaultSubtotal="0">
      <items count="106">
        <item x="19"/>
        <item x="86"/>
        <item x="96"/>
        <item x="62"/>
        <item x="18"/>
        <item x="31"/>
        <item x="36"/>
        <item x="17"/>
        <item x="95"/>
        <item x="87"/>
        <item x="22"/>
        <item x="61"/>
        <item x="27"/>
        <item x="25"/>
        <item x="9"/>
        <item x="94"/>
        <item x="85"/>
        <item x="69"/>
        <item x="78"/>
        <item x="40"/>
        <item x="66"/>
        <item x="67"/>
        <item x="56"/>
        <item x="53"/>
        <item x="89"/>
        <item x="38"/>
        <item x="76"/>
        <item x="54"/>
        <item x="8"/>
        <item x="5"/>
        <item x="55"/>
        <item x="70"/>
        <item x="16"/>
        <item x="2"/>
        <item x="15"/>
        <item x="3"/>
        <item x="14"/>
        <item x="1"/>
        <item x="104"/>
        <item x="41"/>
        <item x="74"/>
        <item x="79"/>
        <item x="65"/>
        <item x="20"/>
        <item x="92"/>
        <item x="98"/>
        <item x="101"/>
        <item x="0"/>
        <item x="50"/>
        <item x="71"/>
        <item x="52"/>
        <item x="46"/>
        <item x="44"/>
        <item x="82"/>
        <item x="48"/>
        <item x="47"/>
        <item x="34"/>
        <item x="75"/>
        <item x="84"/>
        <item x="21"/>
        <item x="59"/>
        <item x="64"/>
        <item x="72"/>
        <item x="45"/>
        <item x="105"/>
        <item x="73"/>
        <item x="60"/>
        <item x="88"/>
        <item x="100"/>
        <item x="68"/>
        <item x="4"/>
        <item x="7"/>
        <item x="81"/>
        <item x="102"/>
        <item x="83"/>
        <item x="97"/>
        <item x="24"/>
        <item x="77"/>
        <item x="63"/>
        <item x="51"/>
        <item x="57"/>
        <item x="37"/>
        <item x="90"/>
        <item x="42"/>
        <item x="32"/>
        <item x="103"/>
        <item x="30"/>
        <item x="80"/>
        <item x="10"/>
        <item x="43"/>
        <item x="11"/>
        <item x="13"/>
        <item x="23"/>
        <item x="33"/>
        <item x="58"/>
        <item x="35"/>
        <item x="93"/>
        <item x="39"/>
        <item x="29"/>
        <item x="28"/>
        <item x="6"/>
        <item x="49"/>
        <item x="99"/>
        <item x="12"/>
        <item x="91"/>
        <item x="26"/>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axis="axisRow" compact="0" outline="0" showAll="0" defaultSubtotal="0">
      <items count="262">
        <item x="6"/>
        <item x="69"/>
        <item x="176"/>
        <item x="179"/>
        <item x="96"/>
        <item x="94"/>
        <item x="95"/>
        <item x="98"/>
        <item x="97"/>
        <item x="151"/>
        <item x="204"/>
        <item x="152"/>
        <item x="59"/>
        <item x="206"/>
        <item x="44"/>
        <item x="46"/>
        <item x="1"/>
        <item x="45"/>
        <item x="56"/>
        <item x="47"/>
        <item x="66"/>
        <item x="50"/>
        <item x="68"/>
        <item x="53"/>
        <item x="199"/>
        <item x="5"/>
        <item x="161"/>
        <item x="125"/>
        <item x="57"/>
        <item x="245"/>
        <item x="244"/>
        <item x="243"/>
        <item x="242"/>
        <item x="246"/>
        <item x="247"/>
        <item x="248"/>
        <item x="228"/>
        <item x="71"/>
        <item x="149"/>
        <item x="54"/>
        <item x="40"/>
        <item x="3"/>
        <item x="4"/>
        <item x="41"/>
        <item x="7"/>
        <item x="38"/>
        <item x="208"/>
        <item x="240"/>
        <item x="229"/>
        <item x="236"/>
        <item x="238"/>
        <item x="241"/>
        <item x="233"/>
        <item x="237"/>
        <item x="231"/>
        <item x="235"/>
        <item x="239"/>
        <item x="203"/>
        <item x="106"/>
        <item x="210"/>
        <item x="105"/>
        <item x="11"/>
        <item x="219"/>
        <item x="104"/>
        <item x="12"/>
        <item x="13"/>
        <item x="14"/>
        <item x="51"/>
        <item x="2"/>
        <item x="70"/>
        <item x="230"/>
        <item x="234"/>
        <item x="73"/>
        <item x="74"/>
        <item x="67"/>
        <item x="232"/>
        <item x="42"/>
        <item x="65"/>
        <item x="55"/>
        <item x="0"/>
        <item x="43"/>
        <item x="222"/>
        <item x="36"/>
        <item x="72"/>
        <item x="80"/>
        <item x="215"/>
        <item x="21"/>
        <item x="22"/>
        <item x="16"/>
        <item x="24"/>
        <item x="25"/>
        <item x="23"/>
        <item x="128"/>
        <item x="17"/>
        <item x="15"/>
        <item x="78"/>
        <item x="61"/>
        <item x="167"/>
        <item x="126"/>
        <item x="166"/>
        <item x="164"/>
        <item x="150"/>
        <item x="259"/>
        <item x="258"/>
        <item x="33"/>
        <item x="153"/>
        <item x="79"/>
        <item x="60"/>
        <item x="52"/>
        <item x="81"/>
        <item x="82"/>
        <item x="76"/>
        <item x="58"/>
        <item x="39"/>
        <item x="9"/>
        <item x="48"/>
        <item x="62"/>
        <item x="155"/>
        <item x="77"/>
        <item x="75"/>
        <item x="8"/>
        <item x="154"/>
        <item x="10"/>
        <item x="252"/>
        <item x="251"/>
        <item x="253"/>
        <item x="107"/>
        <item x="175"/>
        <item x="216"/>
        <item x="220"/>
        <item x="49"/>
        <item x="89"/>
        <item x="226"/>
        <item x="64"/>
        <item x="63"/>
        <item x="213"/>
        <item x="177"/>
        <item x="207"/>
        <item x="188"/>
        <item x="26"/>
        <item x="223"/>
        <item x="209"/>
        <item x="212"/>
        <item x="37"/>
        <item x="189"/>
        <item x="183"/>
        <item x="157"/>
        <item x="169"/>
        <item x="170"/>
        <item x="159"/>
        <item x="160"/>
        <item x="168"/>
        <item x="158"/>
        <item x="178"/>
        <item x="224"/>
        <item x="196"/>
        <item x="30"/>
        <item x="31"/>
        <item x="29"/>
        <item x="28"/>
        <item x="180"/>
        <item x="181"/>
        <item x="156"/>
        <item x="202"/>
        <item x="205"/>
        <item x="184"/>
        <item x="137"/>
        <item x="18"/>
        <item x="19"/>
        <item x="20"/>
        <item x="173"/>
        <item x="193"/>
        <item x="174"/>
        <item x="172"/>
        <item x="171"/>
        <item x="190"/>
        <item x="27"/>
        <item x="162"/>
        <item x="227"/>
        <item x="133"/>
        <item x="86"/>
        <item x="115"/>
        <item x="111"/>
        <item x="144"/>
        <item x="85"/>
        <item x="163"/>
        <item x="198"/>
        <item x="218"/>
        <item x="225"/>
        <item x="191"/>
        <item x="132"/>
        <item x="130"/>
        <item x="200"/>
        <item x="217"/>
        <item x="261"/>
        <item x="250"/>
        <item x="221"/>
        <item x="109"/>
        <item x="116"/>
        <item x="88"/>
        <item x="139"/>
        <item x="124"/>
        <item x="83"/>
        <item x="90"/>
        <item x="119"/>
        <item x="91"/>
        <item x="92"/>
        <item x="99"/>
        <item x="93"/>
        <item x="146"/>
        <item x="147"/>
        <item x="148"/>
        <item x="187"/>
        <item x="101"/>
        <item x="100"/>
        <item x="140"/>
        <item x="138"/>
        <item x="145"/>
        <item x="123"/>
        <item x="122"/>
        <item x="103"/>
        <item x="84"/>
        <item x="113"/>
        <item x="201"/>
        <item x="134"/>
        <item x="185"/>
        <item x="108"/>
        <item x="118"/>
        <item x="102"/>
        <item x="112"/>
        <item x="182"/>
        <item x="131"/>
        <item x="121"/>
        <item x="136"/>
        <item x="129"/>
        <item x="141"/>
        <item x="87"/>
        <item x="127"/>
        <item x="142"/>
        <item x="143"/>
        <item x="120"/>
        <item x="135"/>
        <item x="165"/>
        <item x="117"/>
        <item x="197"/>
        <item x="114"/>
        <item x="194"/>
        <item x="211"/>
        <item x="214"/>
        <item x="110"/>
        <item x="195"/>
        <item x="192"/>
        <item x="186"/>
        <item x="254"/>
        <item x="255"/>
        <item x="257"/>
        <item x="260"/>
        <item x="256"/>
        <item x="35"/>
        <item x="32"/>
        <item x="34"/>
        <item x="249"/>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axis="axisPage" compact="0" outline="0" showAll="0" defaultSubtotal="0">
      <items count="60">
        <item x="0"/>
        <item x="28"/>
        <item x="27"/>
        <item x="26"/>
        <item x="59"/>
        <item x="44"/>
        <item x="25"/>
        <item x="24"/>
        <item x="43"/>
        <item x="23"/>
        <item x="22"/>
        <item x="42"/>
        <item x="58"/>
        <item x="41"/>
        <item x="21"/>
        <item x="40"/>
        <item x="20"/>
        <item x="19"/>
        <item x="18"/>
        <item x="17"/>
        <item x="39"/>
        <item x="38"/>
        <item x="57"/>
        <item x="16"/>
        <item x="15"/>
        <item x="56"/>
        <item x="55"/>
        <item x="37"/>
        <item x="14"/>
        <item x="13"/>
        <item x="12"/>
        <item x="36"/>
        <item x="35"/>
        <item x="54"/>
        <item x="53"/>
        <item x="34"/>
        <item x="52"/>
        <item x="33"/>
        <item x="51"/>
        <item x="11"/>
        <item x="50"/>
        <item x="32"/>
        <item x="10"/>
        <item x="49"/>
        <item x="48"/>
        <item x="47"/>
        <item x="9"/>
        <item x="8"/>
        <item x="7"/>
        <item x="31"/>
        <item x="6"/>
        <item x="5"/>
        <item x="4"/>
        <item x="30"/>
        <item x="46"/>
        <item x="3"/>
        <item x="2"/>
        <item x="1"/>
        <item x="29"/>
        <item x="45"/>
      </items>
    </pivotField>
    <pivotField compact="0" outline="0" showAll="0" defaultSubtotal="0"/>
    <pivotField compact="0" outline="0" showAll="0" defaultSubtotal="0"/>
    <pivotField compact="0" outline="0" showAll="0" defaultSubtotal="0"/>
    <pivotField compact="0" numFmtId="10" outline="0" showAll="0" defaultSubtotal="0"/>
    <pivotField dataField="1" compact="0" outline="0" showAll="0" defaultSubtotal="0"/>
    <pivotField compact="0" outline="0" showAll="0" defaultSubtotal="0"/>
    <pivotField axis="axisRow" compact="0" outline="0" showAll="0" defaultSubtotal="0">
      <items count="145">
        <item x="0"/>
        <item x="50"/>
        <item x="71"/>
        <item x="108"/>
        <item x="90"/>
        <item x="133"/>
        <item x="91"/>
        <item x="81"/>
        <item x="70"/>
        <item x="85"/>
        <item x="80"/>
        <item x="47"/>
        <item x="21"/>
        <item x="46"/>
        <item x="114"/>
        <item x="94"/>
        <item x="105"/>
        <item x="110"/>
        <item x="52"/>
        <item x="48"/>
        <item x="78"/>
        <item x="141"/>
        <item x="116"/>
        <item x="102"/>
        <item x="140"/>
        <item x="98"/>
        <item x="1"/>
        <item x="41"/>
        <item x="96"/>
        <item x="100"/>
        <item x="128"/>
        <item x="135"/>
        <item x="32"/>
        <item x="111"/>
        <item x="67"/>
        <item x="55"/>
        <item x="106"/>
        <item x="40"/>
        <item x="33"/>
        <item x="65"/>
        <item x="56"/>
        <item x="39"/>
        <item x="132"/>
        <item x="118"/>
        <item x="54"/>
        <item x="31"/>
        <item x="89"/>
        <item x="68"/>
        <item x="101"/>
        <item x="44"/>
        <item x="127"/>
        <item x="73"/>
        <item x="99"/>
        <item x="123"/>
        <item x="10"/>
        <item x="75"/>
        <item x="103"/>
        <item x="49"/>
        <item x="97"/>
        <item x="16"/>
        <item x="66"/>
        <item x="83"/>
        <item x="42"/>
        <item x="2"/>
        <item x="64"/>
        <item x="69"/>
        <item x="93"/>
        <item x="6"/>
        <item x="27"/>
        <item x="87"/>
        <item x="138"/>
        <item x="144"/>
        <item x="88"/>
        <item x="5"/>
        <item x="125"/>
        <item x="30"/>
        <item x="19"/>
        <item x="15"/>
        <item x="92"/>
        <item x="122"/>
        <item x="17"/>
        <item x="45"/>
        <item x="119"/>
        <item x="3"/>
        <item x="38"/>
        <item x="34"/>
        <item x="143"/>
        <item x="63"/>
        <item x="86"/>
        <item x="142"/>
        <item x="139"/>
        <item x="18"/>
        <item x="129"/>
        <item x="74"/>
        <item x="79"/>
        <item x="29"/>
        <item x="72"/>
        <item x="43"/>
        <item x="7"/>
        <item x="134"/>
        <item x="109"/>
        <item x="84"/>
        <item x="117"/>
        <item x="120"/>
        <item x="61"/>
        <item x="59"/>
        <item x="104"/>
        <item x="14"/>
        <item x="11"/>
        <item x="82"/>
        <item x="130"/>
        <item x="37"/>
        <item x="58"/>
        <item x="62"/>
        <item x="57"/>
        <item x="26"/>
        <item x="25"/>
        <item x="36"/>
        <item x="131"/>
        <item x="124"/>
        <item x="20"/>
        <item x="77"/>
        <item x="22"/>
        <item x="112"/>
        <item x="51"/>
        <item x="23"/>
        <item x="137"/>
        <item x="12"/>
        <item x="13"/>
        <item x="8"/>
        <item x="9"/>
        <item x="95"/>
        <item x="121"/>
        <item x="113"/>
        <item x="76"/>
        <item x="136"/>
        <item x="35"/>
        <item x="24"/>
        <item x="60"/>
        <item x="4"/>
        <item x="53"/>
        <item x="126"/>
        <item x="107"/>
        <item x="115"/>
        <item x="28"/>
      </items>
    </pivotField>
    <pivotField compact="0" outline="0" showAll="0" defaultSubtotal="0"/>
  </pivotFields>
  <rowFields count="6">
    <field x="29"/>
    <field x="19"/>
    <field x="20"/>
    <field x="11"/>
    <field x="10"/>
    <field x="45"/>
  </rowFields>
  <rowItems count="264">
    <i>
      <x/>
      <x v="3"/>
      <x v="29"/>
      <x v="50"/>
      <x v="10"/>
      <x v="83"/>
    </i>
    <i>
      <x v="1"/>
      <x v="3"/>
      <x v="25"/>
      <x/>
      <x v="14"/>
      <x/>
    </i>
    <i r="2">
      <x v="39"/>
      <x v="17"/>
      <x v="1"/>
      <x/>
    </i>
    <i>
      <x v="2"/>
      <x v="8"/>
      <x v="18"/>
      <x v="45"/>
      <x v="2"/>
      <x v="77"/>
    </i>
    <i>
      <x v="3"/>
      <x v="32"/>
      <x v="41"/>
      <x v="15"/>
      <x v="2"/>
      <x v="22"/>
    </i>
    <i>
      <x v="4"/>
      <x v="26"/>
      <x v="48"/>
      <x v="98"/>
      <x v="2"/>
      <x v="138"/>
    </i>
    <i>
      <x v="5"/>
      <x v="26"/>
      <x v="48"/>
      <x v="75"/>
      <x v="2"/>
      <x v="112"/>
    </i>
    <i>
      <x v="6"/>
      <x v="26"/>
      <x v="79"/>
      <x v="70"/>
      <x v="2"/>
      <x v="105"/>
    </i>
    <i>
      <x v="7"/>
      <x v="26"/>
      <x v="79"/>
      <x v="76"/>
      <x v="2"/>
      <x v="113"/>
    </i>
    <i>
      <x v="8"/>
      <x v="26"/>
      <x v="79"/>
      <x v="66"/>
      <x v="2"/>
      <x v="104"/>
    </i>
    <i>
      <x v="9"/>
      <x v="2"/>
      <x v="105"/>
      <x v="112"/>
      <x v="2"/>
      <x v="83"/>
    </i>
    <i>
      <x v="10"/>
      <x v="2"/>
      <x v="105"/>
      <x v="23"/>
      <x v="6"/>
      <x v="26"/>
    </i>
    <i>
      <x v="11"/>
      <x v="2"/>
      <x v="105"/>
      <x v="88"/>
      <x v="2"/>
      <x v="44"/>
    </i>
    <i>
      <x v="12"/>
      <x v="11"/>
      <x v="93"/>
      <x v="68"/>
      <x v="10"/>
      <x v="49"/>
    </i>
    <i>
      <x v="13"/>
      <x v="11"/>
      <x v="89"/>
      <x/>
      <x v="10"/>
      <x/>
    </i>
    <i>
      <x v="14"/>
      <x v="3"/>
      <x v="37"/>
      <x v="45"/>
      <x v="10"/>
      <x v="75"/>
    </i>
    <i>
      <x v="15"/>
      <x v="3"/>
      <x v="37"/>
      <x v="23"/>
      <x v="10"/>
      <x v="32"/>
    </i>
    <i>
      <x v="16"/>
      <x v="3"/>
      <x v="37"/>
      <x v="17"/>
      <x/>
      <x v="26"/>
    </i>
    <i>
      <x v="17"/>
      <x v="6"/>
      <x v="105"/>
      <x v="31"/>
      <x v="10"/>
      <x v="45"/>
    </i>
    <i>
      <x v="18"/>
      <x v="22"/>
      <x v="5"/>
      <x v="31"/>
      <x v="10"/>
      <x v="27"/>
    </i>
    <i>
      <x v="19"/>
      <x v="3"/>
      <x v="37"/>
      <x v="29"/>
      <x v="10"/>
      <x v="38"/>
    </i>
    <i>
      <x v="20"/>
      <x v="32"/>
      <x v="43"/>
      <x v="29"/>
      <x v="10"/>
      <x/>
    </i>
    <i>
      <x v="21"/>
      <x v="1"/>
      <x v="10"/>
      <x v="92"/>
      <x v="2"/>
      <x v="117"/>
    </i>
    <i>
      <x v="22"/>
      <x v="15"/>
      <x v="103"/>
      <x v="76"/>
      <x v="2"/>
      <x/>
    </i>
    <i>
      <x v="23"/>
      <x v="14"/>
      <x v="99"/>
      <x v="74"/>
      <x v="10"/>
      <x v="84"/>
    </i>
    <i>
      <x v="24"/>
      <x v="32"/>
      <x v="9"/>
      <x v="118"/>
      <x v="10"/>
      <x/>
    </i>
    <i>
      <x v="25"/>
      <x v="34"/>
      <x v="70"/>
      <x v="38"/>
      <x v="10"/>
      <x v="63"/>
    </i>
    <i>
      <x v="26"/>
      <x v="26"/>
      <x v="49"/>
      <x v="110"/>
      <x v="2"/>
      <x v="142"/>
    </i>
    <i>
      <x v="27"/>
      <x v="21"/>
      <x v="84"/>
      <x v="49"/>
      <x v="2"/>
      <x v="61"/>
    </i>
    <i>
      <x v="28"/>
      <x v="21"/>
      <x v="84"/>
      <x v="62"/>
      <x v="2"/>
      <x v="62"/>
    </i>
    <i>
      <x v="29"/>
      <x v="35"/>
      <x v="73"/>
      <x v="118"/>
      <x v="14"/>
      <x/>
    </i>
    <i>
      <x v="30"/>
      <x v="31"/>
      <x v="46"/>
      <x v="118"/>
      <x v="14"/>
      <x/>
    </i>
    <i>
      <x v="31"/>
      <x v="18"/>
      <x v="68"/>
      <x v="118"/>
      <x v="14"/>
      <x/>
    </i>
    <i>
      <x v="32"/>
      <x v="17"/>
      <x v="102"/>
      <x v="118"/>
      <x v="14"/>
      <x/>
    </i>
    <i>
      <x v="33"/>
      <x v="27"/>
      <x v="105"/>
      <x v="118"/>
      <x v="14"/>
      <x/>
    </i>
    <i>
      <x v="34"/>
      <x v="27"/>
      <x v="105"/>
      <x v="118"/>
      <x v="14"/>
      <x/>
    </i>
    <i>
      <x v="35"/>
      <x v="3"/>
      <x v="31"/>
      <x v="118"/>
      <x v="14"/>
      <x/>
    </i>
    <i>
      <x v="36"/>
      <x v="13"/>
      <x v="98"/>
      <x v="31"/>
      <x v="10"/>
      <x/>
    </i>
    <i>
      <x v="37"/>
      <x v="13"/>
      <x v="97"/>
      <x v="35"/>
      <x v="10"/>
      <x/>
    </i>
    <i>
      <x v="38"/>
      <x v="33"/>
      <x v="69"/>
      <x v="108"/>
      <x v="4"/>
      <x/>
    </i>
    <i>
      <x v="39"/>
      <x v="13"/>
      <x v="98"/>
      <x v="42"/>
      <x v="10"/>
      <x v="41"/>
    </i>
    <i>
      <x v="40"/>
      <x v="1"/>
      <x v="10"/>
      <x v="79"/>
      <x v="2"/>
      <x v="115"/>
    </i>
    <i>
      <x v="41"/>
      <x v="3"/>
      <x v="33"/>
      <x v="17"/>
      <x v="10"/>
      <x v="26"/>
    </i>
    <i>
      <x v="42"/>
      <x v="3"/>
      <x v="35"/>
      <x v="17"/>
      <x v="10"/>
      <x v="26"/>
    </i>
    <i>
      <x v="43"/>
      <x v="12"/>
      <x v="92"/>
      <x v="42"/>
      <x v="10"/>
      <x v="68"/>
    </i>
    <i>
      <x v="44"/>
      <x/>
      <x v="100"/>
      <x v="17"/>
      <x v="11"/>
      <x v="26"/>
    </i>
    <i>
      <x v="45"/>
      <x v="21"/>
      <x v="4"/>
      <x v="99"/>
      <x v="10"/>
      <x v="137"/>
    </i>
    <i>
      <x v="46"/>
      <x v="32"/>
      <x v="43"/>
      <x v="9"/>
      <x v="13"/>
      <x v="5"/>
    </i>
    <i>
      <x v="47"/>
      <x v="21"/>
      <x v="6"/>
      <x/>
      <x v="14"/>
      <x/>
    </i>
    <i>
      <x v="48"/>
      <x v="13"/>
      <x v="98"/>
      <x/>
      <x v="14"/>
      <x/>
    </i>
    <i>
      <x v="49"/>
      <x v="7"/>
      <x v="86"/>
      <x v="5"/>
      <x v="13"/>
      <x/>
    </i>
    <i>
      <x v="50"/>
      <x v="9"/>
      <x v="19"/>
      <x/>
      <x v="14"/>
      <x/>
    </i>
    <i>
      <x v="51"/>
      <x v="3"/>
      <x v="39"/>
      <x v="17"/>
      <x v="1"/>
      <x/>
    </i>
    <i>
      <x v="52"/>
      <x v="13"/>
      <x v="97"/>
      <x v="23"/>
      <x v="10"/>
      <x/>
    </i>
    <i>
      <x v="53"/>
      <x v="9"/>
      <x v="19"/>
      <x v="29"/>
      <x v="10"/>
      <x/>
    </i>
    <i>
      <x v="54"/>
      <x v="32"/>
      <x v="43"/>
      <x v="50"/>
      <x v="10"/>
      <x/>
    </i>
    <i>
      <x v="55"/>
      <x v="7"/>
      <x v="86"/>
      <x v="29"/>
      <x v="10"/>
      <x/>
    </i>
    <i>
      <x v="56"/>
      <x v="21"/>
      <x v="6"/>
      <x v="29"/>
      <x v="10"/>
      <x/>
    </i>
    <i>
      <x v="57"/>
      <x v="13"/>
      <x v="98"/>
      <x v="33"/>
      <x v="2"/>
      <x v="42"/>
    </i>
    <i>
      <x v="58"/>
      <x v="3"/>
      <x v="27"/>
      <x v="30"/>
      <x v="2"/>
      <x v="47"/>
    </i>
    <i>
      <x v="59"/>
      <x v="13"/>
      <x v="98"/>
      <x v="31"/>
      <x v="2"/>
      <x v="31"/>
    </i>
    <i>
      <x v="60"/>
      <x v="3"/>
      <x v="27"/>
      <x v="21"/>
      <x v="2"/>
      <x v="34"/>
    </i>
    <i>
      <x v="61"/>
      <x v="3"/>
      <x v="28"/>
      <x v="99"/>
      <x v="12"/>
      <x v="139"/>
    </i>
    <i>
      <x v="62"/>
      <x v="13"/>
      <x v="98"/>
      <x v="31"/>
      <x v="2"/>
      <x v="24"/>
    </i>
    <i>
      <x v="63"/>
      <x v="3"/>
      <x v="27"/>
      <x v="37"/>
      <x v="2"/>
      <x v="60"/>
    </i>
    <i>
      <x v="64"/>
      <x v="3"/>
      <x v="28"/>
      <x v="99"/>
      <x v="12"/>
      <x v="139"/>
    </i>
    <i>
      <x v="65"/>
      <x v="3"/>
      <x v="28"/>
      <x v="99"/>
      <x v="12"/>
      <x v="139"/>
    </i>
    <i>
      <x v="66"/>
      <x v="3"/>
      <x v="14"/>
      <x v="99"/>
      <x v="12"/>
      <x v="139"/>
    </i>
    <i>
      <x v="67"/>
      <x v="3"/>
      <x v="37"/>
      <x v="23"/>
      <x v="10"/>
      <x v="26"/>
    </i>
    <i>
      <x v="68"/>
      <x v="3"/>
      <x v="37"/>
      <x v="118"/>
      <x v="14"/>
      <x/>
    </i>
    <i>
      <x v="69"/>
      <x v="13"/>
      <x v="97"/>
      <x v="17"/>
      <x v="10"/>
      <x/>
    </i>
    <i>
      <x v="70"/>
      <x v="32"/>
      <x v="43"/>
      <x v="50"/>
      <x v="10"/>
      <x/>
    </i>
    <i>
      <x v="71"/>
      <x v="7"/>
      <x v="86"/>
      <x v="17"/>
      <x v="10"/>
      <x/>
    </i>
    <i>
      <x v="72"/>
      <x v="9"/>
      <x v="19"/>
      <x v="23"/>
      <x v="10"/>
      <x/>
    </i>
    <i>
      <x v="73"/>
      <x v="21"/>
      <x v="6"/>
      <x v="23"/>
      <x v="10"/>
      <x/>
    </i>
    <i>
      <x v="74"/>
      <x v="13"/>
      <x v="98"/>
      <x v="29"/>
      <x v="10"/>
      <x/>
    </i>
    <i>
      <x v="75"/>
      <x v="13"/>
      <x v="97"/>
      <x v="116"/>
      <x v="3"/>
      <x/>
    </i>
    <i>
      <x v="76"/>
      <x v="29"/>
      <x v="76"/>
      <x v="117"/>
      <x v="10"/>
      <x v="144"/>
    </i>
    <i>
      <x v="77"/>
      <x v="1"/>
      <x v="81"/>
      <x v="104"/>
      <x v="5"/>
      <x v="1"/>
    </i>
    <i>
      <x v="78"/>
      <x v="7"/>
      <x v="86"/>
      <x v="41"/>
      <x v="10"/>
      <x v="37"/>
    </i>
    <i>
      <x v="79"/>
      <x v="26"/>
      <x v="47"/>
      <x v="29"/>
      <x v="2"/>
      <x/>
    </i>
    <i>
      <x v="80"/>
      <x v="3"/>
      <x v="13"/>
      <x v="59"/>
      <x v="2"/>
      <x v="95"/>
    </i>
    <i>
      <x v="81"/>
      <x v="31"/>
      <x v="75"/>
      <x v="35"/>
      <x v="2"/>
      <x v="21"/>
    </i>
    <i>
      <x v="82"/>
      <x v="32"/>
      <x v="43"/>
      <x v="83"/>
      <x v="10"/>
      <x v="122"/>
    </i>
    <i>
      <x v="83"/>
      <x v="9"/>
      <x v="19"/>
      <x v="55"/>
      <x v="10"/>
      <x/>
    </i>
    <i>
      <x v="84"/>
      <x v="9"/>
      <x v="19"/>
      <x v="102"/>
      <x v="2"/>
      <x/>
    </i>
    <i>
      <x v="85"/>
      <x v="13"/>
      <x v="98"/>
      <x v="29"/>
      <x v="10"/>
      <x v="25"/>
    </i>
    <i>
      <x v="86"/>
      <x v="10"/>
      <x v="88"/>
      <x v="32"/>
      <x v="2"/>
      <x v="54"/>
    </i>
    <i>
      <x v="87"/>
      <x v="10"/>
      <x v="88"/>
      <x v="73"/>
      <x v="2"/>
      <x v="108"/>
    </i>
    <i>
      <x v="88"/>
      <x v="11"/>
      <x v="90"/>
      <x v="60"/>
      <x v="2"/>
      <x v="98"/>
    </i>
    <i>
      <x v="89"/>
      <x v="16"/>
      <x v="103"/>
      <x v="87"/>
      <x v="2"/>
      <x v="128"/>
    </i>
    <i>
      <x v="90"/>
      <x v="16"/>
      <x v="91"/>
      <x v="72"/>
      <x v="2"/>
      <x v="107"/>
    </i>
    <i>
      <x v="91"/>
      <x v="11"/>
      <x v="90"/>
      <x v="86"/>
      <x v="2"/>
      <x v="127"/>
    </i>
    <i>
      <x v="92"/>
      <x v="7"/>
      <x v="78"/>
      <x v="14"/>
      <x v="2"/>
      <x v="9"/>
    </i>
    <i>
      <x v="93"/>
      <x v="10"/>
      <x v="88"/>
      <x v="17"/>
      <x v="11"/>
      <x v="26"/>
    </i>
    <i>
      <x v="94"/>
      <x v="10"/>
      <x v="88"/>
      <x v="41"/>
      <x v="2"/>
      <x v="67"/>
    </i>
    <i>
      <x v="95"/>
      <x v="32"/>
      <x v="43"/>
      <x v="66"/>
      <x v="2"/>
      <x/>
    </i>
    <i>
      <x v="96"/>
      <x v="13"/>
      <x v="98"/>
      <x v="28"/>
      <x v="2"/>
      <x v="11"/>
    </i>
    <i r="5">
      <x v="13"/>
    </i>
    <i>
      <x v="97"/>
      <x v="32"/>
      <x v="42"/>
      <x v="58"/>
      <x v="2"/>
      <x v="96"/>
    </i>
    <i>
      <x v="98"/>
      <x v="32"/>
      <x v="54"/>
      <x v="118"/>
      <x v="5"/>
      <x/>
    </i>
    <i>
      <x v="99"/>
      <x v="32"/>
      <x v="42"/>
      <x v="61"/>
      <x v="2"/>
      <x v="100"/>
    </i>
    <i>
      <x v="100"/>
      <x v="32"/>
      <x v="40"/>
      <x v="50"/>
      <x v="2"/>
      <x v="83"/>
    </i>
    <i>
      <x v="101"/>
      <x v="24"/>
      <x v="17"/>
      <x v="17"/>
      <x v="5"/>
      <x/>
    </i>
    <i>
      <x v="102"/>
      <x v="26"/>
      <x v="79"/>
      <x v="2"/>
      <x v="2"/>
      <x/>
    </i>
    <i>
      <x v="103"/>
      <x v="26"/>
      <x v="87"/>
      <x v="2"/>
      <x v="2"/>
      <x/>
    </i>
    <i>
      <x v="104"/>
      <x v="10"/>
      <x v="88"/>
      <x v="4"/>
      <x v="2"/>
      <x v="12"/>
    </i>
    <i>
      <x v="105"/>
      <x v="3"/>
      <x v="50"/>
      <x v="36"/>
      <x v="2"/>
      <x v="59"/>
    </i>
    <i>
      <x v="106"/>
      <x v="7"/>
      <x v="86"/>
      <x v="94"/>
      <x v="2"/>
      <x/>
    </i>
    <i>
      <x v="107"/>
      <x v="13"/>
      <x v="56"/>
      <x v="96"/>
      <x v="2"/>
      <x v="81"/>
    </i>
    <i>
      <x v="108"/>
      <x v="13"/>
      <x v="76"/>
      <x v="95"/>
      <x v="2"/>
      <x v="111"/>
    </i>
    <i>
      <x v="109"/>
      <x v="10"/>
      <x v="88"/>
      <x v="82"/>
      <x v="2"/>
      <x/>
    </i>
    <i>
      <x v="110"/>
      <x v="11"/>
      <x v="89"/>
      <x v="79"/>
      <x v="2"/>
      <x/>
    </i>
    <i>
      <x v="111"/>
      <x v="15"/>
      <x v="103"/>
      <x v="76"/>
      <x v="2"/>
      <x/>
    </i>
    <i>
      <x v="112"/>
      <x v="1"/>
      <x v="10"/>
      <x v="92"/>
      <x v="2"/>
      <x v="97"/>
    </i>
    <i>
      <x v="113"/>
      <x v="1"/>
      <x v="10"/>
      <x v="79"/>
      <x v="2"/>
      <x v="116"/>
    </i>
    <i>
      <x v="114"/>
      <x v="7"/>
      <x v="71"/>
      <x v="17"/>
      <x v="5"/>
      <x v="26"/>
    </i>
    <i>
      <x v="115"/>
      <x v="3"/>
      <x v="13"/>
      <x v="56"/>
      <x v="2"/>
      <x v="85"/>
    </i>
    <i>
      <x v="116"/>
      <x v="18"/>
      <x v="95"/>
      <x v="118"/>
      <x v="2"/>
      <x/>
    </i>
    <i>
      <x v="117"/>
      <x v="26"/>
      <x v="47"/>
      <x v="16"/>
      <x v="2"/>
      <x v="23"/>
    </i>
    <i>
      <x v="118"/>
      <x v="15"/>
      <x v="103"/>
      <x v="61"/>
      <x v="5"/>
      <x/>
    </i>
    <i>
      <x v="119"/>
      <x v="14"/>
      <x v="83"/>
      <x v="115"/>
      <x v="5"/>
      <x/>
    </i>
    <i>
      <x v="120"/>
      <x v="34"/>
      <x v="70"/>
      <x v="99"/>
      <x v="12"/>
      <x v="139"/>
    </i>
    <i>
      <x v="121"/>
      <x v="32"/>
      <x v="59"/>
      <x v="85"/>
      <x v="5"/>
      <x v="124"/>
    </i>
    <i>
      <x v="122"/>
      <x v="3"/>
      <x v="37"/>
      <x v="43"/>
      <x v="2"/>
      <x v="73"/>
    </i>
    <i>
      <x v="123"/>
      <x v="26"/>
      <x v="47"/>
      <x v="26"/>
      <x v="2"/>
      <x/>
    </i>
    <i>
      <x v="124"/>
      <x v="26"/>
      <x v="79"/>
      <x v="18"/>
      <x v="2"/>
      <x/>
    </i>
    <i>
      <x v="125"/>
      <x v="26"/>
      <x v="87"/>
      <x v="19"/>
      <x v="2"/>
      <x/>
    </i>
    <i>
      <x v="126"/>
      <x v="3"/>
      <x v="30"/>
      <x v="118"/>
      <x v="2"/>
      <x/>
    </i>
    <i>
      <x v="127"/>
      <x v="19"/>
      <x v="65"/>
      <x v="7"/>
      <x v="2"/>
      <x v="14"/>
    </i>
    <i>
      <x v="128"/>
      <x v="31"/>
      <x v="51"/>
      <x v="118"/>
      <x v="5"/>
      <x/>
    </i>
    <i>
      <x v="129"/>
      <x v="31"/>
      <x v="51"/>
      <x v="118"/>
      <x v="5"/>
      <x/>
    </i>
    <i>
      <x v="130"/>
      <x v="23"/>
      <x v="12"/>
      <x v="107"/>
      <x v="2"/>
      <x v="136"/>
    </i>
    <i>
      <x v="131"/>
      <x v="32"/>
      <x v="54"/>
      <x v="29"/>
      <x v="2"/>
      <x v="44"/>
    </i>
    <i>
      <x v="132"/>
      <x v="31"/>
      <x v="45"/>
      <x v="99"/>
      <x v="2"/>
      <x v="71"/>
    </i>
    <i>
      <x v="133"/>
      <x v="21"/>
      <x v="6"/>
      <x v="100"/>
      <x v="2"/>
      <x v="57"/>
    </i>
    <i>
      <x v="134"/>
      <x v="21"/>
      <x v="6"/>
      <x v="50"/>
      <x v="10"/>
      <x v="19"/>
    </i>
    <i>
      <x v="135"/>
      <x v="36"/>
      <x v="105"/>
      <x v="106"/>
      <x v="2"/>
      <x v="126"/>
    </i>
    <i>
      <x v="136"/>
      <x v="36"/>
      <x v="105"/>
      <x v="113"/>
      <x v="2"/>
      <x v="143"/>
    </i>
    <i>
      <x v="137"/>
      <x v="18"/>
      <x v="96"/>
      <x v="118"/>
      <x v="2"/>
      <x/>
    </i>
    <i>
      <x v="138"/>
      <x v="2"/>
      <x v="16"/>
      <x v="35"/>
      <x v="2"/>
      <x v="53"/>
    </i>
    <i>
      <x v="139"/>
      <x v="3"/>
      <x v="36"/>
      <x v="45"/>
      <x v="2"/>
      <x v="77"/>
    </i>
    <i>
      <x v="140"/>
      <x v="18"/>
      <x v="94"/>
      <x v="106"/>
      <x v="2"/>
      <x v="89"/>
    </i>
    <i>
      <x v="141"/>
      <x v="18"/>
      <x v="94"/>
      <x v="84"/>
      <x v="2"/>
      <x v="99"/>
    </i>
    <i>
      <x v="142"/>
      <x v="5"/>
      <x v="15"/>
      <x v="111"/>
      <x v="2"/>
      <x v="135"/>
    </i>
    <i>
      <x v="143"/>
      <x v="32"/>
      <x v="59"/>
      <x v="86"/>
      <x v="2"/>
      <x v="125"/>
    </i>
    <i>
      <x v="144"/>
      <x v="3"/>
      <x v="13"/>
      <x v="118"/>
      <x v="2"/>
      <x/>
    </i>
    <i>
      <x v="145"/>
      <x v="34"/>
      <x v="72"/>
      <x v="67"/>
      <x v="2"/>
      <x v="103"/>
    </i>
    <i>
      <x v="146"/>
      <x v="26"/>
      <x v="79"/>
      <x v="71"/>
      <x v="2"/>
      <x v="106"/>
    </i>
    <i>
      <x v="147"/>
      <x v="3"/>
      <x v="31"/>
      <x v="20"/>
      <x v="2"/>
      <x v="33"/>
    </i>
    <i>
      <x v="148"/>
      <x v="3"/>
      <x v="31"/>
      <x v="118"/>
      <x v="2"/>
      <x/>
    </i>
    <i>
      <x v="149"/>
      <x v="3"/>
      <x v="31"/>
      <x v="8"/>
      <x v="2"/>
      <x v="16"/>
    </i>
    <i>
      <x v="150"/>
      <x v="3"/>
      <x v="27"/>
      <x v="24"/>
      <x v="2"/>
      <x v="36"/>
    </i>
    <i>
      <x v="151"/>
      <x v="3"/>
      <x v="31"/>
      <x v="10"/>
      <x v="2"/>
      <x v="17"/>
    </i>
    <i>
      <x v="152"/>
      <x v="3"/>
      <x v="31"/>
      <x v="118"/>
      <x v="2"/>
      <x/>
    </i>
    <i>
      <x v="153"/>
      <x v="32"/>
      <x v="41"/>
      <x v="38"/>
      <x v="7"/>
      <x v="63"/>
    </i>
    <i>
      <x v="154"/>
      <x v="18"/>
      <x v="94"/>
      <x v="105"/>
      <x v="2"/>
      <x v="86"/>
    </i>
    <i>
      <x v="155"/>
      <x v="16"/>
      <x v="58"/>
      <x v="63"/>
      <x v="2"/>
      <x v="92"/>
    </i>
    <i>
      <x v="156"/>
      <x v="3"/>
      <x v="34"/>
      <x v="54"/>
      <x v="2"/>
      <x v="91"/>
    </i>
    <i>
      <x v="157"/>
      <x v="3"/>
      <x v="32"/>
      <x v="44"/>
      <x v="2"/>
      <x v="76"/>
    </i>
    <i>
      <x v="158"/>
      <x v="3"/>
      <x v="33"/>
      <x v="47"/>
      <x v="2"/>
      <x v="80"/>
    </i>
    <i>
      <x v="159"/>
      <x v="3"/>
      <x v="33"/>
      <x v="36"/>
      <x v="2"/>
      <x v="59"/>
    </i>
    <i>
      <x v="160"/>
      <x v="26"/>
      <x v="79"/>
      <x v="64"/>
      <x v="2"/>
      <x v="102"/>
    </i>
    <i>
      <x v="161"/>
      <x v="26"/>
      <x v="87"/>
      <x v="29"/>
      <x v="2"/>
      <x v="43"/>
    </i>
    <i>
      <x v="162"/>
      <x v="26"/>
      <x v="79"/>
      <x v="35"/>
      <x v="2"/>
      <x v="56"/>
    </i>
    <i>
      <x v="163"/>
      <x v="21"/>
      <x v="44"/>
      <x v="118"/>
      <x v="2"/>
      <x/>
    </i>
    <i>
      <x v="164"/>
      <x v="13"/>
      <x v="53"/>
      <x v="118"/>
      <x v="2"/>
      <x/>
    </i>
    <i>
      <x v="165"/>
      <x v="13"/>
      <x v="53"/>
      <x v="118"/>
      <x v="2"/>
      <x/>
    </i>
    <i>
      <x v="166"/>
      <x v="8"/>
      <x v="20"/>
      <x v="23"/>
      <x v="9"/>
      <x v="15"/>
    </i>
    <i>
      <x v="167"/>
      <x v="7"/>
      <x v="71"/>
      <x v="88"/>
      <x v="2"/>
      <x v="129"/>
    </i>
    <i>
      <x v="168"/>
      <x v="7"/>
      <x v="71"/>
      <x v="89"/>
      <x v="2"/>
      <x v="130"/>
    </i>
    <i>
      <x v="169"/>
      <x v="10"/>
      <x v="88"/>
      <x v="17"/>
      <x v="11"/>
      <x v="26"/>
    </i>
    <i>
      <x v="170"/>
      <x v="3"/>
      <x v="77"/>
      <x v="118"/>
      <x v="2"/>
      <x/>
    </i>
    <i>
      <x v="171"/>
      <x v="3"/>
      <x v="31"/>
      <x v="34"/>
      <x v="2"/>
      <x v="50"/>
    </i>
    <i>
      <x v="172"/>
      <x v="3"/>
      <x v="77"/>
      <x v="118"/>
      <x v="2"/>
      <x/>
    </i>
    <i>
      <x v="173"/>
      <x v="4"/>
      <x v="26"/>
      <x v="91"/>
      <x v="2"/>
      <x v="133"/>
    </i>
    <i>
      <x v="174"/>
      <x v="18"/>
      <x v="57"/>
      <x v="83"/>
      <x v="2"/>
      <x v="123"/>
    </i>
    <i>
      <x v="175"/>
      <x v="7"/>
      <x v="1"/>
      <x v="82"/>
      <x v="2"/>
      <x v="119"/>
    </i>
    <i>
      <x v="176"/>
      <x/>
      <x v="100"/>
      <x v="17"/>
      <x v="11"/>
      <x v="26"/>
    </i>
    <i>
      <x v="177"/>
      <x v="34"/>
      <x v="62"/>
      <x v="31"/>
      <x v="2"/>
      <x v="51"/>
    </i>
    <i>
      <x v="178"/>
      <x v="18"/>
      <x v="95"/>
      <x v="118"/>
      <x v="2"/>
      <x/>
    </i>
    <i>
      <x v="179"/>
      <x v="18"/>
      <x v="94"/>
      <x v="11"/>
      <x v="2"/>
      <x v="4"/>
    </i>
    <i>
      <x v="180"/>
      <x v="31"/>
      <x v="51"/>
      <x v="118"/>
      <x v="5"/>
      <x/>
    </i>
    <i>
      <x v="181"/>
      <x v="1"/>
      <x v="22"/>
      <x v="118"/>
      <x v="2"/>
      <x/>
    </i>
    <i>
      <x v="182"/>
      <x v="26"/>
      <x v="79"/>
      <x v="58"/>
      <x v="2"/>
      <x v="96"/>
    </i>
    <i>
      <x v="183"/>
      <x v="26"/>
      <x v="47"/>
      <x v="46"/>
      <x v="2"/>
      <x v="29"/>
    </i>
    <i>
      <x v="184"/>
      <x v="31"/>
      <x v="51"/>
      <x v="50"/>
      <x v="2"/>
      <x v="83"/>
    </i>
    <i>
      <x v="185"/>
      <x v="19"/>
      <x v="65"/>
      <x v="2"/>
      <x v="2"/>
      <x v="3"/>
    </i>
    <i>
      <x v="186"/>
      <x v="32"/>
      <x v="9"/>
      <x v="118"/>
      <x v="2"/>
      <x/>
    </i>
    <i>
      <x v="187"/>
      <x v="32"/>
      <x v="9"/>
      <x v="118"/>
      <x v="2"/>
      <x/>
    </i>
    <i>
      <x v="188"/>
      <x v="32"/>
      <x v="9"/>
      <x v="118"/>
      <x v="2"/>
      <x/>
    </i>
    <i>
      <x v="189"/>
      <x v="32"/>
      <x v="9"/>
      <x v="45"/>
      <x v="2"/>
      <x v="74"/>
    </i>
    <i>
      <x v="190"/>
      <x v="26"/>
      <x v="47"/>
      <x v="46"/>
      <x v="2"/>
      <x v="46"/>
    </i>
    <i>
      <x v="191"/>
      <x v="24"/>
      <x v="61"/>
      <x v="65"/>
      <x v="2"/>
      <x v="69"/>
    </i>
    <i>
      <x v="192"/>
      <x v="1"/>
      <x v="82"/>
      <x v="85"/>
      <x v="2"/>
      <x v="110"/>
    </i>
    <i>
      <x v="193"/>
      <x v="1"/>
      <x v="2"/>
      <x v="85"/>
      <x v="2"/>
      <x v="90"/>
    </i>
    <i>
      <x v="194"/>
      <x v="19"/>
      <x v="64"/>
      <x v="97"/>
      <x v="2"/>
      <x/>
    </i>
    <i>
      <x v="195"/>
      <x v="26"/>
      <x v="87"/>
      <x v="53"/>
      <x v="2"/>
      <x/>
    </i>
    <i>
      <x v="196"/>
      <x v="26"/>
      <x v="87"/>
      <x v="35"/>
      <x v="2"/>
      <x v="21"/>
    </i>
    <i>
      <x v="197"/>
      <x v="26"/>
      <x v="79"/>
      <x v="3"/>
      <x v="2"/>
      <x v="8"/>
    </i>
    <i>
      <x v="198"/>
      <x v="28"/>
      <x v="80"/>
      <x v="38"/>
      <x v="5"/>
      <x v="55"/>
    </i>
    <i>
      <x v="199"/>
      <x v="32"/>
      <x v="54"/>
      <x v="85"/>
      <x v="2"/>
      <x v="124"/>
    </i>
    <i>
      <x v="200"/>
      <x v="19"/>
      <x v="66"/>
      <x v="38"/>
      <x v="2"/>
      <x v="28"/>
    </i>
    <i>
      <x v="201"/>
      <x v="16"/>
      <x v="105"/>
      <x v="89"/>
      <x v="2"/>
      <x v="109"/>
    </i>
    <i>
      <x v="202"/>
      <x v="8"/>
      <x v="52"/>
      <x v="85"/>
      <x v="5"/>
      <x v="124"/>
    </i>
    <i>
      <x v="203"/>
      <x v="8"/>
      <x v="52"/>
      <x v="88"/>
      <x v="5"/>
      <x v="129"/>
    </i>
    <i>
      <x v="204"/>
      <x v="13"/>
      <x v="97"/>
      <x v="89"/>
      <x v="2"/>
      <x v="121"/>
    </i>
    <i>
      <x v="205"/>
      <x v="8"/>
      <x v="52"/>
      <x v="22"/>
      <x v="2"/>
      <x v="35"/>
    </i>
    <i>
      <x v="206"/>
      <x v="8"/>
      <x v="101"/>
      <x v="27"/>
      <x v="2"/>
      <x v="40"/>
    </i>
    <i>
      <x v="207"/>
      <x v="26"/>
      <x v="48"/>
      <x v="98"/>
      <x v="2"/>
      <x v="138"/>
    </i>
    <i>
      <x v="208"/>
      <x v="26"/>
      <x v="47"/>
      <x v="77"/>
      <x v="2"/>
      <x v="114"/>
    </i>
    <i>
      <x v="209"/>
      <x v="26"/>
      <x v="79"/>
      <x v="76"/>
      <x v="2"/>
      <x/>
    </i>
    <i>
      <x v="210"/>
      <x v="26"/>
      <x v="79"/>
      <x v="38"/>
      <x v="2"/>
      <x/>
    </i>
    <i>
      <x v="211"/>
      <x v="26"/>
      <x v="79"/>
      <x v="31"/>
      <x v="2"/>
      <x/>
    </i>
    <i>
      <x v="212"/>
      <x v="3"/>
      <x v="31"/>
      <x v="48"/>
      <x v="2"/>
      <x v="79"/>
    </i>
    <i>
      <x v="213"/>
      <x v="3"/>
      <x v="50"/>
      <x v="39"/>
      <x v="2"/>
      <x v="64"/>
    </i>
    <i>
      <x v="214"/>
      <x v="3"/>
      <x v="50"/>
      <x v="52"/>
      <x v="2"/>
      <x v="87"/>
    </i>
    <i>
      <x v="215"/>
      <x v="19"/>
      <x v="66"/>
      <x v="118"/>
      <x v="2"/>
      <x/>
    </i>
    <i>
      <x v="216"/>
      <x v="8"/>
      <x v="21"/>
      <x v="114"/>
      <x v="2"/>
      <x v="131"/>
    </i>
    <i>
      <x v="217"/>
      <x v="26"/>
      <x v="47"/>
      <x v="78"/>
      <x v="2"/>
      <x v="48"/>
    </i>
    <i>
      <x v="218"/>
      <x v="21"/>
      <x v="3"/>
      <x v="6"/>
      <x v="2"/>
      <x v="7"/>
    </i>
    <i>
      <x v="219"/>
      <x v="30"/>
      <x v="11"/>
      <x v="9"/>
      <x v="2"/>
      <x v="10"/>
    </i>
    <i>
      <x v="220"/>
      <x v="3"/>
      <x v="27"/>
      <x v="25"/>
      <x v="2"/>
      <x v="39"/>
    </i>
    <i>
      <x v="221"/>
      <x v="25"/>
      <x v="63"/>
      <x v="12"/>
      <x v="2"/>
      <x v="18"/>
    </i>
    <i>
      <x v="222"/>
      <x v="3"/>
      <x v="50"/>
      <x v="118"/>
      <x v="2"/>
      <x/>
    </i>
    <i>
      <x v="223"/>
      <x v="34"/>
      <x v="104"/>
      <x v="90"/>
      <x v="2"/>
      <x v="118"/>
    </i>
    <i>
      <x v="224"/>
      <x v="32"/>
      <x v="42"/>
      <x v="13"/>
      <x v="2"/>
      <x v="6"/>
    </i>
    <i>
      <x v="225"/>
      <x v="34"/>
      <x v="74"/>
      <x v="118"/>
      <x v="2"/>
      <x/>
    </i>
    <i>
      <x v="226"/>
      <x v="3"/>
      <x v="30"/>
      <x v="40"/>
      <x v="2"/>
      <x v="65"/>
    </i>
    <i>
      <x v="227"/>
      <x v="36"/>
      <x v="105"/>
      <x v="118"/>
      <x v="2"/>
      <x/>
    </i>
    <i>
      <x v="228"/>
      <x v="3"/>
      <x v="23"/>
      <x v="118"/>
      <x v="2"/>
      <x/>
    </i>
    <i>
      <x v="229"/>
      <x v="26"/>
      <x v="47"/>
      <x v="31"/>
      <x v="2"/>
      <x v="51"/>
    </i>
    <i>
      <x v="230"/>
      <x v="32"/>
      <x v="40"/>
      <x v="50"/>
      <x v="2"/>
      <x v="82"/>
    </i>
    <i>
      <x v="231"/>
      <x v="19"/>
      <x v="66"/>
      <x v="69"/>
      <x v="2"/>
      <x v="72"/>
    </i>
    <i>
      <x v="232"/>
      <x v="19"/>
      <x v="66"/>
      <x v="70"/>
      <x v="2"/>
      <x v="94"/>
    </i>
    <i>
      <x v="233"/>
      <x v="19"/>
      <x v="66"/>
      <x v="68"/>
      <x v="2"/>
      <x v="66"/>
    </i>
    <i>
      <x v="234"/>
      <x v="19"/>
      <x v="66"/>
      <x v="80"/>
      <x v="2"/>
      <x v="88"/>
    </i>
    <i>
      <x v="235"/>
      <x v="19"/>
      <x v="66"/>
      <x v="76"/>
      <x v="2"/>
      <x v="58"/>
    </i>
    <i>
      <x v="236"/>
      <x v="32"/>
      <x v="55"/>
      <x v="103"/>
      <x v="2"/>
      <x v="140"/>
    </i>
    <i>
      <x v="237"/>
      <x v="16"/>
      <x v="105"/>
      <x v="80"/>
      <x v="2"/>
      <x v="101"/>
    </i>
    <i>
      <x v="238"/>
      <x v="19"/>
      <x v="66"/>
      <x v="38"/>
      <x v="2"/>
      <x v="25"/>
    </i>
    <i>
      <x v="239"/>
      <x v="19"/>
      <x v="66"/>
      <x v="71"/>
      <x v="2"/>
      <x v="52"/>
    </i>
    <i>
      <x v="240"/>
      <x v="7"/>
      <x v="60"/>
      <x v="17"/>
      <x v="8"/>
      <x v="20"/>
    </i>
    <i>
      <x v="241"/>
      <x v="26"/>
      <x v="47"/>
      <x v="78"/>
      <x v="2"/>
      <x v="78"/>
    </i>
    <i>
      <x v="242"/>
      <x v="32"/>
      <x v="42"/>
      <x v="52"/>
      <x v="2"/>
      <x v="87"/>
    </i>
    <i>
      <x v="243"/>
      <x v="18"/>
      <x v="94"/>
      <x v="101"/>
      <x v="2"/>
      <x v="134"/>
    </i>
    <i>
      <x v="244"/>
      <x v="3"/>
      <x v="24"/>
      <x v="118"/>
      <x v="5"/>
      <x/>
    </i>
    <i>
      <x v="245"/>
      <x v="3"/>
      <x v="50"/>
      <x v="57"/>
      <x v="2"/>
      <x v="93"/>
    </i>
    <i>
      <x v="246"/>
      <x v="36"/>
      <x v="105"/>
      <x v="21"/>
      <x v="2"/>
      <x v="30"/>
    </i>
    <i>
      <x v="247"/>
      <x v="36"/>
      <x v="105"/>
      <x v="118"/>
      <x v="2"/>
      <x/>
    </i>
    <i>
      <x v="248"/>
      <x v="20"/>
      <x v="8"/>
      <x v="66"/>
      <x v="2"/>
      <x v="70"/>
    </i>
    <i>
      <x v="249"/>
      <x v="26"/>
      <x v="79"/>
      <x v="1"/>
      <x v="2"/>
      <x v="2"/>
    </i>
    <i>
      <x v="250"/>
      <x v="20"/>
      <x v="67"/>
      <x v="118"/>
      <x v="2"/>
      <x/>
    </i>
    <i>
      <x v="251"/>
      <x v="34"/>
      <x v="69"/>
      <x v="109"/>
      <x v="2"/>
      <x v="141"/>
    </i>
    <i>
      <x v="252"/>
      <x v="34"/>
      <x v="58"/>
      <x v="93"/>
      <x v="2"/>
      <x v="132"/>
    </i>
    <i>
      <x v="253"/>
      <x v="26"/>
      <x v="87"/>
      <x v="17"/>
      <x v="5"/>
      <x/>
    </i>
    <i>
      <x v="254"/>
      <x v="26"/>
      <x v="79"/>
      <x v="118"/>
      <x v="5"/>
      <x/>
    </i>
    <i>
      <x v="255"/>
      <x v="3"/>
      <x v="38"/>
      <x v="17"/>
      <x v="5"/>
      <x/>
    </i>
    <i>
      <x v="256"/>
      <x v="3"/>
      <x v="38"/>
      <x v="17"/>
      <x v="5"/>
      <x/>
    </i>
    <i>
      <x v="257"/>
      <x v="7"/>
      <x v="85"/>
      <x v="118"/>
      <x v="5"/>
      <x/>
    </i>
    <i>
      <x v="258"/>
      <x v="21"/>
      <x/>
      <x v="118"/>
      <x v="2"/>
      <x/>
    </i>
    <i>
      <x v="259"/>
      <x v="21"/>
      <x v="7"/>
      <x v="81"/>
      <x v="2"/>
      <x v="120"/>
    </i>
    <i>
      <x v="260"/>
      <x v="21"/>
      <x v="4"/>
      <x v="118"/>
      <x v="5"/>
      <x/>
    </i>
    <i>
      <x v="261"/>
      <x v="13"/>
      <x v="98"/>
      <x v="51"/>
      <x v="2"/>
      <x/>
    </i>
  </rowItems>
  <colItems count="1">
    <i/>
  </colItems>
  <pageFields count="2">
    <pageField fld="6" hier="-1"/>
    <pageField fld="38" hier="-1"/>
  </pageFields>
  <dataFields count="1">
    <dataField name="Somme de Général" fld="43" baseField="45" baseItem="83" numFmtId="1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4.bin"/><Relationship Id="rId4" Type="http://schemas.openxmlformats.org/officeDocument/2006/relationships/comments" Target="../comments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Feuil1"/>
  <dimension ref="A1:AZ270"/>
  <sheetViews>
    <sheetView topLeftCell="AQ1" zoomScaleNormal="100" workbookViewId="0">
      <pane ySplit="2" topLeftCell="A3" activePane="bottomLeft" state="frozen"/>
      <selection activeCell="AG1" sqref="AG1"/>
      <selection pane="bottomLeft" activeCell="D10" sqref="A10:XFD10"/>
    </sheetView>
  </sheetViews>
  <sheetFormatPr baseColWidth="10" defaultColWidth="11.42578125" defaultRowHeight="15" x14ac:dyDescent="0.25"/>
  <cols>
    <col min="1" max="1" width="11.5703125" style="2" customWidth="1"/>
    <col min="2" max="2" width="16.5703125" style="2" customWidth="1"/>
    <col min="3" max="3" width="14.85546875" style="2" customWidth="1"/>
    <col min="4" max="4" width="51.7109375" style="25" customWidth="1"/>
    <col min="5" max="5" width="38.140625" style="26" customWidth="1"/>
    <col min="6" max="6" width="87.140625" style="25" customWidth="1"/>
    <col min="7" max="7" width="23.85546875" style="25" customWidth="1"/>
    <col min="8" max="9" width="27" style="7" customWidth="1"/>
    <col min="10" max="10" width="22.5703125" style="4" customWidth="1"/>
    <col min="11" max="11" width="72.28515625" style="25" customWidth="1"/>
    <col min="12" max="12" width="24.7109375" style="26" customWidth="1"/>
    <col min="13" max="13" width="28.140625" style="25" customWidth="1"/>
    <col min="14" max="14" width="36.140625" style="26" customWidth="1"/>
    <col min="15" max="15" width="12.5703125" style="2" customWidth="1"/>
    <col min="16" max="16" width="35.140625" style="26" customWidth="1"/>
    <col min="17" max="18" width="44.5703125" style="26" customWidth="1"/>
    <col min="19" max="20" width="21.7109375" style="25" customWidth="1"/>
    <col min="21" max="21" width="22.85546875" style="25" customWidth="1"/>
    <col min="22" max="22" width="18.28515625" style="25" customWidth="1"/>
    <col min="23" max="23" width="20.7109375" style="7" customWidth="1"/>
    <col min="24" max="24" width="34.28515625" style="7" customWidth="1"/>
    <col min="25" max="29" width="14.5703125" style="26" customWidth="1"/>
    <col min="30" max="30" width="42.42578125" style="3" customWidth="1"/>
    <col min="31" max="31" width="68.140625" style="25" customWidth="1"/>
    <col min="32" max="32" width="23.42578125" style="4" customWidth="1"/>
    <col min="33" max="33" width="13.28515625" style="5" customWidth="1"/>
    <col min="34" max="34" width="13.140625" style="5" customWidth="1"/>
    <col min="35" max="35" width="21.140625" style="5" customWidth="1"/>
    <col min="36" max="36" width="14" style="27" customWidth="1"/>
    <col min="37" max="37" width="12.42578125" style="7" customWidth="1"/>
    <col min="38" max="38" width="22.5703125" style="7" customWidth="1"/>
    <col min="39" max="39" width="12.7109375" style="26" customWidth="1"/>
    <col min="40" max="41" width="12.7109375" style="28" customWidth="1"/>
    <col min="42" max="42" width="12.7109375" style="29" customWidth="1"/>
    <col min="43" max="43" width="12.7109375" style="31" customWidth="1"/>
    <col min="44" max="44" width="12.7109375" style="25" customWidth="1"/>
    <col min="45" max="45" width="9.7109375" style="25" customWidth="1"/>
    <col min="46" max="48" width="52.28515625" style="26" customWidth="1"/>
    <col min="49" max="56" width="30.7109375" style="25" customWidth="1"/>
    <col min="57" max="16384" width="11.42578125" style="25"/>
  </cols>
  <sheetData>
    <row r="1" spans="1:52" s="20" customFormat="1" x14ac:dyDescent="0.25">
      <c r="A1" s="56" t="s">
        <v>0</v>
      </c>
      <c r="B1" s="56"/>
      <c r="C1" s="56"/>
      <c r="D1" s="56"/>
      <c r="E1" s="57"/>
      <c r="F1" s="56"/>
      <c r="G1" s="56"/>
      <c r="H1" s="56"/>
      <c r="I1" s="56"/>
      <c r="J1" s="56"/>
      <c r="K1" s="56"/>
      <c r="L1" s="56"/>
      <c r="M1" s="56"/>
      <c r="N1" s="56"/>
      <c r="O1" s="56"/>
      <c r="P1" s="56"/>
      <c r="Q1" s="58" t="s">
        <v>1</v>
      </c>
      <c r="R1" s="59"/>
      <c r="S1" s="59"/>
      <c r="T1" s="59"/>
      <c r="U1" s="59"/>
      <c r="V1" s="59"/>
      <c r="W1" s="59"/>
      <c r="X1" s="59"/>
      <c r="Y1" s="59"/>
      <c r="Z1" s="60" t="s">
        <v>37</v>
      </c>
      <c r="AA1" s="60"/>
      <c r="AB1" s="60"/>
      <c r="AC1" s="60"/>
      <c r="AD1" s="61" t="s">
        <v>2</v>
      </c>
      <c r="AE1" s="61"/>
      <c r="AF1" s="61"/>
      <c r="AG1" s="61"/>
      <c r="AH1" s="61"/>
      <c r="AI1" s="61"/>
      <c r="AJ1" s="61"/>
      <c r="AK1" s="61"/>
      <c r="AL1" s="61"/>
      <c r="AM1" s="62" t="s">
        <v>3</v>
      </c>
      <c r="AN1" s="62"/>
      <c r="AO1" s="62"/>
      <c r="AP1" s="62"/>
      <c r="AQ1" s="62"/>
      <c r="AR1" s="62"/>
      <c r="AS1" s="62"/>
      <c r="AU1" s="64" t="s">
        <v>2040</v>
      </c>
      <c r="AV1" s="65"/>
      <c r="AW1" s="114" t="s">
        <v>27</v>
      </c>
      <c r="AX1" s="115"/>
      <c r="AY1" s="115"/>
      <c r="AZ1" s="115"/>
    </row>
    <row r="2" spans="1:52" s="10" customFormat="1" ht="45" x14ac:dyDescent="0.25">
      <c r="A2" s="1" t="s">
        <v>4</v>
      </c>
      <c r="B2" s="13" t="s">
        <v>42</v>
      </c>
      <c r="C2" s="13" t="s">
        <v>43</v>
      </c>
      <c r="D2" s="13" t="s">
        <v>674</v>
      </c>
      <c r="E2" s="1" t="s">
        <v>5</v>
      </c>
      <c r="F2" s="1" t="s">
        <v>24</v>
      </c>
      <c r="G2" s="1" t="s">
        <v>25</v>
      </c>
      <c r="H2" s="1" t="s">
        <v>6</v>
      </c>
      <c r="I2" s="1" t="s">
        <v>1331</v>
      </c>
      <c r="J2" s="8" t="s">
        <v>7</v>
      </c>
      <c r="K2" s="1" t="s">
        <v>8</v>
      </c>
      <c r="L2" s="1" t="s">
        <v>9</v>
      </c>
      <c r="M2" s="1" t="s">
        <v>10</v>
      </c>
      <c r="N2" s="1" t="s">
        <v>26</v>
      </c>
      <c r="O2" s="1" t="s">
        <v>11</v>
      </c>
      <c r="P2" s="1" t="s">
        <v>12</v>
      </c>
      <c r="Q2" s="1" t="s">
        <v>1393</v>
      </c>
      <c r="R2" s="1" t="s">
        <v>1394</v>
      </c>
      <c r="S2" s="1" t="s">
        <v>13</v>
      </c>
      <c r="T2" s="1" t="s">
        <v>14</v>
      </c>
      <c r="U2" s="1" t="s">
        <v>15</v>
      </c>
      <c r="V2" s="1" t="s">
        <v>16</v>
      </c>
      <c r="W2" s="1" t="s">
        <v>17</v>
      </c>
      <c r="X2" s="1" t="s">
        <v>30</v>
      </c>
      <c r="Y2" s="1" t="s">
        <v>29</v>
      </c>
      <c r="Z2" s="12" t="s">
        <v>38</v>
      </c>
      <c r="AA2" s="12" t="s">
        <v>41</v>
      </c>
      <c r="AB2" s="12" t="s">
        <v>39</v>
      </c>
      <c r="AC2" s="12" t="s">
        <v>40</v>
      </c>
      <c r="AD2" s="1" t="s">
        <v>44</v>
      </c>
      <c r="AE2" s="1" t="s">
        <v>28</v>
      </c>
      <c r="AF2" s="8" t="s">
        <v>18</v>
      </c>
      <c r="AG2" s="6" t="s">
        <v>31</v>
      </c>
      <c r="AH2" s="6" t="s">
        <v>36</v>
      </c>
      <c r="AI2" s="6" t="s">
        <v>46</v>
      </c>
      <c r="AJ2" s="6" t="s">
        <v>32</v>
      </c>
      <c r="AK2" s="1" t="s">
        <v>648</v>
      </c>
      <c r="AL2" s="1" t="s">
        <v>19</v>
      </c>
      <c r="AM2" s="9" t="s">
        <v>20</v>
      </c>
      <c r="AN2" s="14" t="s">
        <v>21</v>
      </c>
      <c r="AO2" s="14" t="s">
        <v>22</v>
      </c>
      <c r="AP2" s="15" t="s">
        <v>33</v>
      </c>
      <c r="AQ2" s="30" t="s">
        <v>34</v>
      </c>
      <c r="AR2" s="9" t="s">
        <v>45</v>
      </c>
      <c r="AS2" s="9" t="s">
        <v>35</v>
      </c>
      <c r="AT2" s="63" t="s">
        <v>23</v>
      </c>
      <c r="AU2" s="55" t="s">
        <v>2041</v>
      </c>
      <c r="AV2" s="55" t="s">
        <v>2042</v>
      </c>
      <c r="AW2" s="16"/>
      <c r="AX2" s="34"/>
      <c r="AY2" s="34"/>
      <c r="AZ2" s="34"/>
    </row>
    <row r="3" spans="1:52" ht="81" customHeight="1" x14ac:dyDescent="0.25">
      <c r="A3" s="41"/>
      <c r="B3" s="44" t="s">
        <v>646</v>
      </c>
      <c r="C3" s="42" t="s">
        <v>603</v>
      </c>
      <c r="D3" s="32" t="s">
        <v>623</v>
      </c>
      <c r="E3" s="32" t="s">
        <v>654</v>
      </c>
      <c r="F3" s="32" t="s">
        <v>47</v>
      </c>
      <c r="G3" s="41" t="s">
        <v>132</v>
      </c>
      <c r="H3" s="43" t="s">
        <v>130</v>
      </c>
      <c r="I3" s="43" t="s">
        <v>953</v>
      </c>
      <c r="J3" s="17">
        <v>59952387</v>
      </c>
      <c r="K3" s="32" t="s">
        <v>153</v>
      </c>
      <c r="L3" s="32" t="s">
        <v>890</v>
      </c>
      <c r="M3" s="41">
        <v>2</v>
      </c>
      <c r="N3" s="32" t="s">
        <v>213</v>
      </c>
      <c r="O3" s="42" t="s">
        <v>214</v>
      </c>
      <c r="P3" s="41" t="s">
        <v>213</v>
      </c>
      <c r="Q3" s="32" t="s">
        <v>1395</v>
      </c>
      <c r="R3" s="32" t="s">
        <v>1396</v>
      </c>
      <c r="S3" s="32" t="s">
        <v>888</v>
      </c>
      <c r="T3" s="32" t="s">
        <v>889</v>
      </c>
      <c r="U3" s="32" t="s">
        <v>308</v>
      </c>
      <c r="V3" s="32" t="s">
        <v>309</v>
      </c>
      <c r="W3" s="32" t="s">
        <v>309</v>
      </c>
      <c r="X3" s="41" t="s">
        <v>887</v>
      </c>
      <c r="Y3" s="32">
        <v>10</v>
      </c>
      <c r="Z3" s="22"/>
      <c r="AA3" s="22"/>
      <c r="AB3" s="22"/>
      <c r="AC3" s="22"/>
      <c r="AD3" s="32"/>
      <c r="AE3" s="32" t="s">
        <v>47</v>
      </c>
      <c r="AF3" s="36">
        <v>59952387</v>
      </c>
      <c r="AG3" s="22"/>
      <c r="AH3" s="21"/>
      <c r="AI3" s="21"/>
      <c r="AJ3" s="22">
        <v>44382</v>
      </c>
      <c r="AK3" s="18"/>
      <c r="AL3" s="19"/>
      <c r="AM3" s="37" t="e">
        <f ca="1">(AK3-((TODAY())-AJ3))/AK3</f>
        <v>#DIV/0!</v>
      </c>
      <c r="AN3" s="23">
        <v>0.2</v>
      </c>
      <c r="AO3" s="21"/>
      <c r="AP3" s="24">
        <v>0.2</v>
      </c>
      <c r="AQ3" s="38">
        <f>AN3</f>
        <v>0.2</v>
      </c>
      <c r="AR3" s="39">
        <f>AQ3-AP3</f>
        <v>0</v>
      </c>
      <c r="AS3" s="39">
        <f>AN3</f>
        <v>0.2</v>
      </c>
      <c r="AT3" s="19" t="s">
        <v>1934</v>
      </c>
      <c r="AU3" s="19">
        <f>+AS3*M3</f>
        <v>0.4</v>
      </c>
      <c r="AV3" s="19" t="str">
        <f>+L3</f>
        <v>Nombre de Bâtiments administratifs</v>
      </c>
      <c r="AW3" s="33"/>
      <c r="AX3" s="33"/>
      <c r="AY3" s="33"/>
      <c r="AZ3" s="33"/>
    </row>
    <row r="4" spans="1:52" ht="63.75" customHeight="1" x14ac:dyDescent="0.25">
      <c r="A4" s="41"/>
      <c r="B4" s="44" t="s">
        <v>646</v>
      </c>
      <c r="C4" s="42" t="s">
        <v>604</v>
      </c>
      <c r="D4" s="32" t="s">
        <v>624</v>
      </c>
      <c r="E4" s="32" t="s">
        <v>652</v>
      </c>
      <c r="F4" s="32" t="s">
        <v>727</v>
      </c>
      <c r="G4" s="41" t="s">
        <v>132</v>
      </c>
      <c r="H4" s="43" t="s">
        <v>131</v>
      </c>
      <c r="I4" s="43" t="s">
        <v>953</v>
      </c>
      <c r="J4" s="17">
        <v>21938259321.599998</v>
      </c>
      <c r="K4" s="32" t="s">
        <v>716</v>
      </c>
      <c r="L4" s="32" t="s">
        <v>205</v>
      </c>
      <c r="M4" s="41">
        <v>145</v>
      </c>
      <c r="N4" s="32" t="s">
        <v>717</v>
      </c>
      <c r="O4" s="42" t="s">
        <v>214</v>
      </c>
      <c r="P4" s="41"/>
      <c r="Q4" s="32" t="s">
        <v>1558</v>
      </c>
      <c r="R4" s="32" t="s">
        <v>1559</v>
      </c>
      <c r="S4" s="32" t="s">
        <v>728</v>
      </c>
      <c r="T4" s="32" t="s">
        <v>729</v>
      </c>
      <c r="U4" s="32" t="s">
        <v>594</v>
      </c>
      <c r="V4" s="32" t="s">
        <v>710</v>
      </c>
      <c r="W4" s="32" t="s">
        <v>710</v>
      </c>
      <c r="X4" s="41" t="s">
        <v>725</v>
      </c>
      <c r="Y4" s="32">
        <v>10</v>
      </c>
      <c r="Z4" s="22"/>
      <c r="AA4" s="22"/>
      <c r="AB4" s="22"/>
      <c r="AC4" s="22"/>
      <c r="AD4" s="32" t="s">
        <v>1931</v>
      </c>
      <c r="AE4" s="32" t="s">
        <v>730</v>
      </c>
      <c r="AF4" s="36">
        <v>21938259321.599998</v>
      </c>
      <c r="AG4" s="22"/>
      <c r="AH4" s="21"/>
      <c r="AI4" s="36">
        <v>21938259321.599998</v>
      </c>
      <c r="AJ4" s="22">
        <v>44418</v>
      </c>
      <c r="AK4" s="18">
        <v>240</v>
      </c>
      <c r="AL4" s="19" t="s">
        <v>731</v>
      </c>
      <c r="AM4" s="37">
        <f t="shared" ref="AM4" ca="1" si="0">(AK4-((TODAY())-AJ4))/AK4</f>
        <v>-2.8</v>
      </c>
      <c r="AN4" s="23">
        <v>0.1</v>
      </c>
      <c r="AO4" s="21">
        <v>0</v>
      </c>
      <c r="AP4" s="24">
        <v>0.1</v>
      </c>
      <c r="AQ4" s="38">
        <f t="shared" ref="AQ4:AQ42" si="1">AN4</f>
        <v>0.1</v>
      </c>
      <c r="AR4" s="39">
        <f t="shared" ref="AR4:AR6" si="2">AQ4-AP4</f>
        <v>0</v>
      </c>
      <c r="AS4" s="39">
        <f t="shared" ref="AS4:AS9" si="3">AN4</f>
        <v>0.1</v>
      </c>
      <c r="AT4" s="19" t="s">
        <v>732</v>
      </c>
      <c r="AU4" s="19">
        <f t="shared" ref="AU4:AU67" si="4">+AS4*M4</f>
        <v>14.5</v>
      </c>
      <c r="AV4" s="19" t="str">
        <f t="shared" ref="AV4:AV67" si="5">+L4</f>
        <v>Km</v>
      </c>
      <c r="AW4" s="33"/>
      <c r="AX4" s="33"/>
      <c r="AY4" s="33"/>
      <c r="AZ4" s="33"/>
    </row>
    <row r="5" spans="1:52" ht="45" customHeight="1" x14ac:dyDescent="0.25">
      <c r="A5" s="41"/>
      <c r="B5" s="44" t="s">
        <v>646</v>
      </c>
      <c r="C5" s="42" t="s">
        <v>604</v>
      </c>
      <c r="D5" s="32" t="s">
        <v>624</v>
      </c>
      <c r="E5" s="32" t="s">
        <v>652</v>
      </c>
      <c r="F5" s="32" t="s">
        <v>723</v>
      </c>
      <c r="G5" s="41" t="s">
        <v>136</v>
      </c>
      <c r="H5" s="43" t="s">
        <v>130</v>
      </c>
      <c r="I5" s="43" t="s">
        <v>953</v>
      </c>
      <c r="J5" s="17">
        <v>1891025000</v>
      </c>
      <c r="K5" s="32" t="s">
        <v>716</v>
      </c>
      <c r="L5" s="32" t="s">
        <v>205</v>
      </c>
      <c r="M5" s="41">
        <v>102.729</v>
      </c>
      <c r="N5" s="32" t="s">
        <v>739</v>
      </c>
      <c r="O5" s="42" t="s">
        <v>214</v>
      </c>
      <c r="P5" s="41" t="s">
        <v>724</v>
      </c>
      <c r="Q5" s="32" t="s">
        <v>1398</v>
      </c>
      <c r="R5" s="32" t="s">
        <v>1397</v>
      </c>
      <c r="S5" s="32" t="s">
        <v>1935</v>
      </c>
      <c r="T5" s="32" t="s">
        <v>1936</v>
      </c>
      <c r="U5" s="32" t="s">
        <v>594</v>
      </c>
      <c r="V5" s="32" t="s">
        <v>710</v>
      </c>
      <c r="W5" s="32" t="s">
        <v>710</v>
      </c>
      <c r="X5" s="41" t="s">
        <v>725</v>
      </c>
      <c r="Y5" s="32"/>
      <c r="Z5" s="22"/>
      <c r="AA5" s="22"/>
      <c r="AB5" s="22"/>
      <c r="AC5" s="22"/>
      <c r="AD5" s="32" t="s">
        <v>2022</v>
      </c>
      <c r="AE5" s="32" t="s">
        <v>723</v>
      </c>
      <c r="AF5" s="36">
        <v>1891025000</v>
      </c>
      <c r="AG5" s="22"/>
      <c r="AH5" s="21"/>
      <c r="AI5" s="36">
        <v>1891025000</v>
      </c>
      <c r="AJ5" s="22"/>
      <c r="AK5" s="18">
        <v>30</v>
      </c>
      <c r="AL5" s="19" t="s">
        <v>726</v>
      </c>
      <c r="AM5" s="37">
        <v>-1482.2</v>
      </c>
      <c r="AN5" s="23">
        <v>0.75</v>
      </c>
      <c r="AO5" s="21">
        <v>0</v>
      </c>
      <c r="AP5" s="24">
        <v>0.75</v>
      </c>
      <c r="AQ5" s="38">
        <f t="shared" si="1"/>
        <v>0.75</v>
      </c>
      <c r="AR5" s="39">
        <f t="shared" si="2"/>
        <v>0</v>
      </c>
      <c r="AS5" s="39">
        <f t="shared" si="3"/>
        <v>0.75</v>
      </c>
      <c r="AT5" s="19" t="s">
        <v>1560</v>
      </c>
      <c r="AU5" s="19">
        <f t="shared" si="4"/>
        <v>77.046750000000003</v>
      </c>
      <c r="AV5" s="19" t="str">
        <f t="shared" si="5"/>
        <v>Km</v>
      </c>
      <c r="AW5" s="33"/>
      <c r="AX5" s="33"/>
      <c r="AY5" s="33"/>
      <c r="AZ5" s="33"/>
    </row>
    <row r="6" spans="1:52" ht="45" customHeight="1" x14ac:dyDescent="0.25">
      <c r="A6" s="41"/>
      <c r="B6" s="44" t="s">
        <v>646</v>
      </c>
      <c r="C6" s="42" t="s">
        <v>604</v>
      </c>
      <c r="D6" s="32" t="s">
        <v>624</v>
      </c>
      <c r="E6" s="32" t="s">
        <v>652</v>
      </c>
      <c r="F6" s="32" t="s">
        <v>715</v>
      </c>
      <c r="G6" s="41" t="s">
        <v>132</v>
      </c>
      <c r="H6" s="43" t="s">
        <v>131</v>
      </c>
      <c r="I6" s="43" t="s">
        <v>953</v>
      </c>
      <c r="J6" s="17">
        <v>5981999742</v>
      </c>
      <c r="K6" s="32" t="s">
        <v>716</v>
      </c>
      <c r="L6" s="32" t="s">
        <v>205</v>
      </c>
      <c r="M6" s="41">
        <v>48.728999999999999</v>
      </c>
      <c r="N6" s="32" t="s">
        <v>740</v>
      </c>
      <c r="O6" s="42" t="s">
        <v>214</v>
      </c>
      <c r="P6" s="41" t="s">
        <v>718</v>
      </c>
      <c r="Q6" s="32" t="s">
        <v>1400</v>
      </c>
      <c r="R6" s="32" t="s">
        <v>1399</v>
      </c>
      <c r="S6" s="32" t="s">
        <v>719</v>
      </c>
      <c r="T6" s="32" t="s">
        <v>720</v>
      </c>
      <c r="U6" s="32" t="s">
        <v>594</v>
      </c>
      <c r="V6" s="32" t="s">
        <v>710</v>
      </c>
      <c r="W6" s="32" t="s">
        <v>710</v>
      </c>
      <c r="X6" s="41" t="s">
        <v>711</v>
      </c>
      <c r="Y6" s="32">
        <v>10</v>
      </c>
      <c r="Z6" s="22">
        <v>44382</v>
      </c>
      <c r="AA6" s="22">
        <v>44410</v>
      </c>
      <c r="AB6" s="22">
        <v>44410</v>
      </c>
      <c r="AC6" s="22">
        <v>44412</v>
      </c>
      <c r="AD6" s="32" t="s">
        <v>1932</v>
      </c>
      <c r="AE6" s="32" t="s">
        <v>715</v>
      </c>
      <c r="AF6" s="36">
        <v>5981999742</v>
      </c>
      <c r="AG6" s="22"/>
      <c r="AH6" s="21"/>
      <c r="AI6" s="36">
        <v>5981999742</v>
      </c>
      <c r="AJ6" s="22">
        <v>44413</v>
      </c>
      <c r="AK6" s="18">
        <v>150</v>
      </c>
      <c r="AL6" s="19" t="s">
        <v>721</v>
      </c>
      <c r="AM6" s="37">
        <v>0.44666666666666666</v>
      </c>
      <c r="AN6" s="23">
        <v>0.4</v>
      </c>
      <c r="AO6" s="21">
        <v>0</v>
      </c>
      <c r="AP6" s="24">
        <v>0.5</v>
      </c>
      <c r="AQ6" s="38">
        <f t="shared" si="1"/>
        <v>0.4</v>
      </c>
      <c r="AR6" s="39">
        <f t="shared" si="2"/>
        <v>-9.9999999999999978E-2</v>
      </c>
      <c r="AS6" s="39">
        <f t="shared" si="3"/>
        <v>0.4</v>
      </c>
      <c r="AT6" s="19" t="s">
        <v>722</v>
      </c>
      <c r="AU6" s="19">
        <f t="shared" si="4"/>
        <v>19.491600000000002</v>
      </c>
      <c r="AV6" s="19" t="str">
        <f t="shared" si="5"/>
        <v>Km</v>
      </c>
      <c r="AW6" s="33"/>
      <c r="AX6" s="33"/>
      <c r="AY6" s="33"/>
      <c r="AZ6" s="33"/>
    </row>
    <row r="7" spans="1:52" ht="60" customHeight="1" x14ac:dyDescent="0.25">
      <c r="A7" s="41"/>
      <c r="B7" s="44">
        <v>206</v>
      </c>
      <c r="C7" s="42">
        <v>369</v>
      </c>
      <c r="D7" s="32" t="s">
        <v>624</v>
      </c>
      <c r="E7" s="32" t="s">
        <v>200</v>
      </c>
      <c r="F7" s="32" t="s">
        <v>1561</v>
      </c>
      <c r="G7" s="41" t="s">
        <v>136</v>
      </c>
      <c r="H7" s="43" t="s">
        <v>131</v>
      </c>
      <c r="I7" s="43" t="s">
        <v>953</v>
      </c>
      <c r="J7" s="17">
        <v>7421486810</v>
      </c>
      <c r="K7" s="32" t="s">
        <v>1564</v>
      </c>
      <c r="L7" s="32" t="s">
        <v>205</v>
      </c>
      <c r="M7" s="32">
        <v>45</v>
      </c>
      <c r="N7" s="32" t="s">
        <v>1566</v>
      </c>
      <c r="O7" s="42" t="s">
        <v>214</v>
      </c>
      <c r="P7" s="41" t="s">
        <v>1565</v>
      </c>
      <c r="Q7" s="32" t="s">
        <v>1573</v>
      </c>
      <c r="R7" s="32" t="s">
        <v>1572</v>
      </c>
      <c r="S7" s="32" t="s">
        <v>1567</v>
      </c>
      <c r="T7" s="32" t="s">
        <v>1568</v>
      </c>
      <c r="U7" s="32" t="s">
        <v>599</v>
      </c>
      <c r="V7" s="32" t="s">
        <v>1569</v>
      </c>
      <c r="W7" s="32" t="s">
        <v>1570</v>
      </c>
      <c r="X7" s="41" t="s">
        <v>1571</v>
      </c>
      <c r="Y7" s="32">
        <v>80</v>
      </c>
      <c r="Z7" s="22"/>
      <c r="AA7" s="22"/>
      <c r="AB7" s="22"/>
      <c r="AC7" s="22"/>
      <c r="AD7" s="32" t="s">
        <v>1562</v>
      </c>
      <c r="AE7" s="32" t="str">
        <f>F7</f>
        <v>Travaux de réparation de la route RNS 5 entre Foulpointe et Fenerive Est</v>
      </c>
      <c r="AF7" s="36">
        <f>J7</f>
        <v>7421486810</v>
      </c>
      <c r="AG7" s="22"/>
      <c r="AH7" s="21"/>
      <c r="AI7" s="21"/>
      <c r="AJ7" s="22">
        <v>44370</v>
      </c>
      <c r="AK7" s="18">
        <v>90</v>
      </c>
      <c r="AL7" s="19" t="s">
        <v>1563</v>
      </c>
      <c r="AM7" s="37">
        <f t="shared" ref="AM7" ca="1" si="6">(AK7-((TODAY())-AJ7))/AK7</f>
        <v>-9.6666666666666661</v>
      </c>
      <c r="AN7" s="23">
        <v>0.86</v>
      </c>
      <c r="AO7" s="21"/>
      <c r="AP7" s="24">
        <v>0.86</v>
      </c>
      <c r="AQ7" s="38">
        <f t="shared" si="1"/>
        <v>0.86</v>
      </c>
      <c r="AR7" s="39">
        <f t="shared" ref="AR7:AR8" si="7">AQ7-AP7</f>
        <v>0</v>
      </c>
      <c r="AS7" s="39">
        <f t="shared" ref="AS7" si="8">AN7</f>
        <v>0.86</v>
      </c>
      <c r="AT7" s="19"/>
      <c r="AU7" s="19">
        <f t="shared" si="4"/>
        <v>38.700000000000003</v>
      </c>
      <c r="AV7" s="19" t="str">
        <f t="shared" si="5"/>
        <v>Km</v>
      </c>
      <c r="AW7" s="33"/>
      <c r="AX7" s="33"/>
      <c r="AY7" s="33"/>
      <c r="AZ7" s="33"/>
    </row>
    <row r="8" spans="1:52" ht="38.25" customHeight="1" x14ac:dyDescent="0.25">
      <c r="A8" s="41"/>
      <c r="B8" s="44">
        <v>206</v>
      </c>
      <c r="C8" s="42">
        <v>369</v>
      </c>
      <c r="D8" s="32" t="s">
        <v>624</v>
      </c>
      <c r="E8" s="32" t="s">
        <v>200</v>
      </c>
      <c r="F8" s="32" t="s">
        <v>1574</v>
      </c>
      <c r="G8" s="41" t="s">
        <v>144</v>
      </c>
      <c r="H8" s="43" t="s">
        <v>131</v>
      </c>
      <c r="I8" s="43" t="s">
        <v>953</v>
      </c>
      <c r="J8" s="17">
        <v>3187372750</v>
      </c>
      <c r="K8" s="32" t="s">
        <v>1564</v>
      </c>
      <c r="L8" s="32" t="s">
        <v>205</v>
      </c>
      <c r="M8" s="32">
        <v>24</v>
      </c>
      <c r="N8" s="32" t="s">
        <v>1566</v>
      </c>
      <c r="O8" s="42" t="str">
        <f t="shared" ref="O8" si="9">O7</f>
        <v>9.1</v>
      </c>
      <c r="P8" s="41" t="s">
        <v>1575</v>
      </c>
      <c r="Q8" s="32" t="s">
        <v>1581</v>
      </c>
      <c r="R8" s="32" t="s">
        <v>1582</v>
      </c>
      <c r="S8" s="32" t="s">
        <v>1576</v>
      </c>
      <c r="T8" s="32" t="s">
        <v>1577</v>
      </c>
      <c r="U8" s="32" t="s">
        <v>601</v>
      </c>
      <c r="V8" s="32" t="s">
        <v>1578</v>
      </c>
      <c r="W8" s="32" t="s">
        <v>1579</v>
      </c>
      <c r="X8" s="41" t="s">
        <v>1571</v>
      </c>
      <c r="Y8" s="32"/>
      <c r="Z8" s="22"/>
      <c r="AA8" s="22"/>
      <c r="AB8" s="22"/>
      <c r="AC8" s="22"/>
      <c r="AD8" s="32" t="s">
        <v>1580</v>
      </c>
      <c r="AE8" s="32" t="str">
        <f>F8</f>
        <v>Travaux d'urgence de remise en état de la route nationale RNT33B reliant la RNP4 Andranofasika et Ambatoboeny</v>
      </c>
      <c r="AF8" s="36">
        <f>J8</f>
        <v>3187372750</v>
      </c>
      <c r="AG8" s="22"/>
      <c r="AH8" s="21"/>
      <c r="AI8" s="21"/>
      <c r="AJ8" s="22">
        <v>44414</v>
      </c>
      <c r="AK8" s="18">
        <v>120</v>
      </c>
      <c r="AL8" s="19" t="s">
        <v>534</v>
      </c>
      <c r="AM8" s="37">
        <f ca="1">(AK8-((TODAY())-AJ8))/AK8</f>
        <v>-6.6333333333333337</v>
      </c>
      <c r="AN8" s="23">
        <v>0.32</v>
      </c>
      <c r="AO8" s="21"/>
      <c r="AP8" s="24">
        <v>0.32</v>
      </c>
      <c r="AQ8" s="38">
        <f t="shared" si="1"/>
        <v>0.32</v>
      </c>
      <c r="AR8" s="39">
        <f t="shared" si="7"/>
        <v>0</v>
      </c>
      <c r="AS8" s="39">
        <f>AN8</f>
        <v>0.32</v>
      </c>
      <c r="AT8" s="19"/>
      <c r="AU8" s="19">
        <f t="shared" si="4"/>
        <v>7.68</v>
      </c>
      <c r="AV8" s="19" t="str">
        <f t="shared" si="5"/>
        <v>Km</v>
      </c>
      <c r="AW8" s="33"/>
      <c r="AX8" s="33"/>
      <c r="AY8" s="33"/>
      <c r="AZ8" s="33"/>
    </row>
    <row r="9" spans="1:52" ht="25.5" customHeight="1" x14ac:dyDescent="0.25">
      <c r="A9" s="41"/>
      <c r="B9" s="44" t="s">
        <v>646</v>
      </c>
      <c r="C9" s="42" t="s">
        <v>604</v>
      </c>
      <c r="D9" s="32" t="s">
        <v>624</v>
      </c>
      <c r="E9" s="32" t="s">
        <v>652</v>
      </c>
      <c r="F9" s="32" t="s">
        <v>48</v>
      </c>
      <c r="G9" s="41" t="s">
        <v>132</v>
      </c>
      <c r="H9" s="43" t="s">
        <v>131</v>
      </c>
      <c r="I9" s="43" t="s">
        <v>953</v>
      </c>
      <c r="J9" s="17">
        <v>90000000</v>
      </c>
      <c r="K9" s="32" t="s">
        <v>154</v>
      </c>
      <c r="L9" s="32" t="s">
        <v>205</v>
      </c>
      <c r="M9" s="41">
        <v>100</v>
      </c>
      <c r="N9" s="32" t="s">
        <v>216</v>
      </c>
      <c r="O9" s="42" t="s">
        <v>217</v>
      </c>
      <c r="P9" s="41" t="s">
        <v>215</v>
      </c>
      <c r="Q9" s="32" t="s">
        <v>244</v>
      </c>
      <c r="R9" s="32"/>
      <c r="S9" s="32" t="s">
        <v>250</v>
      </c>
      <c r="T9" s="32" t="s">
        <v>251</v>
      </c>
      <c r="U9" s="32" t="s">
        <v>598</v>
      </c>
      <c r="V9" s="32" t="s">
        <v>310</v>
      </c>
      <c r="W9" s="32" t="s">
        <v>310</v>
      </c>
      <c r="X9" s="41"/>
      <c r="Y9" s="32"/>
      <c r="Z9" s="22"/>
      <c r="AA9" s="22"/>
      <c r="AB9" s="22"/>
      <c r="AC9" s="22"/>
      <c r="AD9" s="32" t="s">
        <v>424</v>
      </c>
      <c r="AE9" s="32" t="s">
        <v>493</v>
      </c>
      <c r="AF9" s="36">
        <v>88425426</v>
      </c>
      <c r="AG9" s="22"/>
      <c r="AH9" s="21"/>
      <c r="AI9" s="21"/>
      <c r="AJ9" s="22">
        <v>43956</v>
      </c>
      <c r="AK9" s="18">
        <v>240</v>
      </c>
      <c r="AL9" s="19" t="s">
        <v>535</v>
      </c>
      <c r="AM9" s="37">
        <f t="shared" ref="AM9:AM11" ca="1" si="10">(AK9-((TODAY())-AJ9))/AK9</f>
        <v>-4.7249999999999996</v>
      </c>
      <c r="AN9" s="23">
        <v>0.08</v>
      </c>
      <c r="AO9" s="21">
        <v>0</v>
      </c>
      <c r="AP9" s="24">
        <v>0.08</v>
      </c>
      <c r="AQ9" s="38">
        <f t="shared" si="1"/>
        <v>0.08</v>
      </c>
      <c r="AR9" s="39">
        <f t="shared" ref="AR9:AR13" si="11">AQ9-AP9</f>
        <v>0</v>
      </c>
      <c r="AS9" s="39">
        <f t="shared" si="3"/>
        <v>0.08</v>
      </c>
      <c r="AT9" s="19"/>
      <c r="AU9" s="19">
        <f t="shared" si="4"/>
        <v>8</v>
      </c>
      <c r="AV9" s="19" t="str">
        <f t="shared" si="5"/>
        <v>Km</v>
      </c>
      <c r="AW9" s="33"/>
      <c r="AX9" s="33"/>
      <c r="AY9" s="33"/>
      <c r="AZ9" s="33"/>
    </row>
    <row r="10" spans="1:52" ht="153" customHeight="1" x14ac:dyDescent="0.25">
      <c r="A10" s="41"/>
      <c r="B10" s="44" t="s">
        <v>646</v>
      </c>
      <c r="C10" s="42" t="s">
        <v>615</v>
      </c>
      <c r="D10" s="32" t="s">
        <v>637</v>
      </c>
      <c r="E10" s="32" t="s">
        <v>668</v>
      </c>
      <c r="F10" s="32" t="s">
        <v>49</v>
      </c>
      <c r="G10" s="41" t="s">
        <v>136</v>
      </c>
      <c r="H10" s="43" t="s">
        <v>131</v>
      </c>
      <c r="I10" s="43" t="s">
        <v>953</v>
      </c>
      <c r="J10" s="17">
        <v>1586378578</v>
      </c>
      <c r="K10" s="32" t="s">
        <v>155</v>
      </c>
      <c r="L10" s="32" t="s">
        <v>205</v>
      </c>
      <c r="M10" s="41">
        <v>11.1</v>
      </c>
      <c r="N10" s="32" t="s">
        <v>218</v>
      </c>
      <c r="O10" s="42" t="s">
        <v>214</v>
      </c>
      <c r="P10" s="41" t="s">
        <v>218</v>
      </c>
      <c r="Q10" s="32" t="s">
        <v>1402</v>
      </c>
      <c r="R10" s="32" t="s">
        <v>1401</v>
      </c>
      <c r="S10" s="32"/>
      <c r="T10" s="32"/>
      <c r="U10" s="32" t="s">
        <v>584</v>
      </c>
      <c r="V10" s="32" t="s">
        <v>311</v>
      </c>
      <c r="W10" s="32" t="s">
        <v>1782</v>
      </c>
      <c r="X10" s="41"/>
      <c r="Y10" s="32"/>
      <c r="Z10" s="22"/>
      <c r="AA10" s="22"/>
      <c r="AB10" s="22"/>
      <c r="AC10" s="22"/>
      <c r="AD10" s="32" t="s">
        <v>425</v>
      </c>
      <c r="AE10" s="32" t="s">
        <v>49</v>
      </c>
      <c r="AF10" s="36">
        <v>1586378578</v>
      </c>
      <c r="AG10" s="22"/>
      <c r="AH10" s="21"/>
      <c r="AI10" s="21"/>
      <c r="AJ10" s="22">
        <v>44438</v>
      </c>
      <c r="AK10" s="18">
        <v>60</v>
      </c>
      <c r="AL10" s="19" t="s">
        <v>540</v>
      </c>
      <c r="AM10" s="37">
        <f t="shared" ca="1" si="10"/>
        <v>-13.866666666666667</v>
      </c>
      <c r="AN10" s="23">
        <v>0.93</v>
      </c>
      <c r="AO10" s="21"/>
      <c r="AP10" s="24">
        <v>0.93</v>
      </c>
      <c r="AQ10" s="38">
        <f t="shared" si="1"/>
        <v>0.93</v>
      </c>
      <c r="AR10" s="39">
        <f t="shared" si="11"/>
        <v>0</v>
      </c>
      <c r="AS10" s="39">
        <f t="shared" ref="AS10:AS13" si="12">AN10</f>
        <v>0.93</v>
      </c>
      <c r="AT10" s="19" t="s">
        <v>2035</v>
      </c>
      <c r="AU10" s="19">
        <f t="shared" si="4"/>
        <v>10.323</v>
      </c>
      <c r="AV10" s="19" t="str">
        <f t="shared" si="5"/>
        <v>Km</v>
      </c>
      <c r="AW10" s="33"/>
      <c r="AX10" s="33"/>
      <c r="AY10" s="33"/>
      <c r="AZ10" s="33"/>
    </row>
    <row r="11" spans="1:52" ht="79.5" customHeight="1" x14ac:dyDescent="0.25">
      <c r="A11" s="41"/>
      <c r="B11" s="44" t="s">
        <v>647</v>
      </c>
      <c r="C11" s="42" t="s">
        <v>617</v>
      </c>
      <c r="D11" s="32" t="s">
        <v>639</v>
      </c>
      <c r="E11" s="32" t="s">
        <v>655</v>
      </c>
      <c r="F11" s="32" t="s">
        <v>50</v>
      </c>
      <c r="G11" s="41" t="s">
        <v>136</v>
      </c>
      <c r="H11" s="43" t="s">
        <v>133</v>
      </c>
      <c r="I11" s="43" t="s">
        <v>953</v>
      </c>
      <c r="J11" s="17" t="s">
        <v>134</v>
      </c>
      <c r="K11" s="32" t="s">
        <v>156</v>
      </c>
      <c r="L11" s="32" t="s">
        <v>205</v>
      </c>
      <c r="M11" s="41">
        <v>3</v>
      </c>
      <c r="N11" s="32" t="s">
        <v>215</v>
      </c>
      <c r="O11" s="42" t="s">
        <v>214</v>
      </c>
      <c r="P11" s="41" t="s">
        <v>215</v>
      </c>
      <c r="Q11" s="32"/>
      <c r="R11" s="32"/>
      <c r="S11" s="32">
        <v>0</v>
      </c>
      <c r="T11" s="32" t="s">
        <v>252</v>
      </c>
      <c r="U11" s="32" t="s">
        <v>585</v>
      </c>
      <c r="V11" s="32" t="s">
        <v>312</v>
      </c>
      <c r="W11" s="32" t="s">
        <v>313</v>
      </c>
      <c r="X11" s="41"/>
      <c r="Y11" s="32"/>
      <c r="Z11" s="22"/>
      <c r="AA11" s="22"/>
      <c r="AB11" s="22"/>
      <c r="AC11" s="22"/>
      <c r="AD11" s="32"/>
      <c r="AE11" s="32" t="s">
        <v>50</v>
      </c>
      <c r="AF11" s="36"/>
      <c r="AG11" s="22"/>
      <c r="AH11" s="21"/>
      <c r="AI11" s="21"/>
      <c r="AJ11" s="22"/>
      <c r="AK11" s="18"/>
      <c r="AL11" s="19"/>
      <c r="AM11" s="37" t="e">
        <f t="shared" ca="1" si="10"/>
        <v>#DIV/0!</v>
      </c>
      <c r="AN11" s="23">
        <v>0</v>
      </c>
      <c r="AO11" s="21"/>
      <c r="AP11" s="24">
        <v>0</v>
      </c>
      <c r="AQ11" s="38">
        <f t="shared" si="1"/>
        <v>0</v>
      </c>
      <c r="AR11" s="39">
        <f t="shared" si="11"/>
        <v>0</v>
      </c>
      <c r="AS11" s="39">
        <f t="shared" si="12"/>
        <v>0</v>
      </c>
      <c r="AT11" s="19" t="s">
        <v>1933</v>
      </c>
      <c r="AU11" s="19">
        <f t="shared" si="4"/>
        <v>0</v>
      </c>
      <c r="AV11" s="19" t="str">
        <f t="shared" si="5"/>
        <v>Km</v>
      </c>
      <c r="AW11" s="33"/>
      <c r="AX11" s="33"/>
      <c r="AY11" s="33"/>
      <c r="AZ11" s="33"/>
    </row>
    <row r="12" spans="1:52" ht="99.75" customHeight="1" x14ac:dyDescent="0.25">
      <c r="A12" s="41"/>
      <c r="B12" s="44" t="s">
        <v>647</v>
      </c>
      <c r="C12" s="42" t="s">
        <v>617</v>
      </c>
      <c r="D12" s="32" t="s">
        <v>639</v>
      </c>
      <c r="E12" s="32" t="s">
        <v>655</v>
      </c>
      <c r="F12" s="32" t="s">
        <v>494</v>
      </c>
      <c r="G12" s="41" t="s">
        <v>132</v>
      </c>
      <c r="H12" s="43" t="s">
        <v>131</v>
      </c>
      <c r="I12" s="43" t="s">
        <v>953</v>
      </c>
      <c r="J12" s="17" t="s">
        <v>134</v>
      </c>
      <c r="K12" s="32" t="s">
        <v>157</v>
      </c>
      <c r="L12" s="32" t="s">
        <v>205</v>
      </c>
      <c r="M12" s="41">
        <v>22</v>
      </c>
      <c r="N12" s="32" t="s">
        <v>215</v>
      </c>
      <c r="O12" s="42" t="s">
        <v>214</v>
      </c>
      <c r="P12" s="41" t="s">
        <v>215</v>
      </c>
      <c r="Q12" s="32"/>
      <c r="R12" s="32"/>
      <c r="S12" s="32"/>
      <c r="T12" s="32"/>
      <c r="U12" s="32" t="s">
        <v>585</v>
      </c>
      <c r="V12" s="32" t="s">
        <v>314</v>
      </c>
      <c r="W12" s="32" t="s">
        <v>315</v>
      </c>
      <c r="X12" s="41" t="s">
        <v>1280</v>
      </c>
      <c r="Y12" s="32">
        <v>75</v>
      </c>
      <c r="Z12" s="22"/>
      <c r="AA12" s="22"/>
      <c r="AB12" s="22"/>
      <c r="AC12" s="22"/>
      <c r="AD12" s="32" t="s">
        <v>1382</v>
      </c>
      <c r="AE12" s="32" t="s">
        <v>494</v>
      </c>
      <c r="AF12" s="36">
        <v>1090562000</v>
      </c>
      <c r="AG12" s="22"/>
      <c r="AH12" s="21"/>
      <c r="AI12" s="21"/>
      <c r="AJ12" s="22">
        <v>44424</v>
      </c>
      <c r="AK12" s="18">
        <v>90</v>
      </c>
      <c r="AL12" s="19" t="s">
        <v>536</v>
      </c>
      <c r="AM12" s="37">
        <v>0.9</v>
      </c>
      <c r="AN12" s="23">
        <v>0.98</v>
      </c>
      <c r="AO12" s="21">
        <v>0</v>
      </c>
      <c r="AP12" s="24">
        <v>0.98</v>
      </c>
      <c r="AQ12" s="38">
        <f t="shared" si="1"/>
        <v>0.98</v>
      </c>
      <c r="AR12" s="39">
        <f t="shared" si="11"/>
        <v>0</v>
      </c>
      <c r="AS12" s="39">
        <f t="shared" si="12"/>
        <v>0.98</v>
      </c>
      <c r="AT12" s="19" t="s">
        <v>1631</v>
      </c>
      <c r="AU12" s="19">
        <f t="shared" si="4"/>
        <v>21.56</v>
      </c>
      <c r="AV12" s="19" t="str">
        <f t="shared" si="5"/>
        <v>Km</v>
      </c>
      <c r="AW12" s="33"/>
      <c r="AX12" s="33"/>
      <c r="AY12" s="33"/>
      <c r="AZ12" s="33"/>
    </row>
    <row r="13" spans="1:52" ht="25.5" customHeight="1" x14ac:dyDescent="0.25">
      <c r="A13" s="41"/>
      <c r="B13" s="44" t="s">
        <v>647</v>
      </c>
      <c r="C13" s="42" t="s">
        <v>617</v>
      </c>
      <c r="D13" s="32" t="s">
        <v>639</v>
      </c>
      <c r="E13" s="32" t="s">
        <v>655</v>
      </c>
      <c r="F13" s="32" t="s">
        <v>495</v>
      </c>
      <c r="G13" s="41" t="s">
        <v>132</v>
      </c>
      <c r="H13" s="43" t="s">
        <v>131</v>
      </c>
      <c r="I13" s="43" t="s">
        <v>953</v>
      </c>
      <c r="J13" s="17" t="s">
        <v>134</v>
      </c>
      <c r="K13" s="32" t="s">
        <v>158</v>
      </c>
      <c r="L13" s="32" t="s">
        <v>205</v>
      </c>
      <c r="M13" s="41">
        <v>3</v>
      </c>
      <c r="N13" s="32" t="s">
        <v>215</v>
      </c>
      <c r="O13" s="42" t="s">
        <v>214</v>
      </c>
      <c r="P13" s="41" t="s">
        <v>215</v>
      </c>
      <c r="Q13" s="32"/>
      <c r="R13" s="32"/>
      <c r="S13" s="32"/>
      <c r="T13" s="32"/>
      <c r="U13" s="32" t="s">
        <v>585</v>
      </c>
      <c r="V13" s="32" t="s">
        <v>316</v>
      </c>
      <c r="W13" s="32" t="s">
        <v>317</v>
      </c>
      <c r="X13" s="41" t="s">
        <v>1280</v>
      </c>
      <c r="Y13" s="32">
        <v>70</v>
      </c>
      <c r="Z13" s="22"/>
      <c r="AA13" s="22"/>
      <c r="AB13" s="22"/>
      <c r="AC13" s="22"/>
      <c r="AD13" s="32" t="s">
        <v>1383</v>
      </c>
      <c r="AE13" s="32" t="s">
        <v>495</v>
      </c>
      <c r="AF13" s="36">
        <v>897932300</v>
      </c>
      <c r="AG13" s="22"/>
      <c r="AH13" s="21"/>
      <c r="AI13" s="21"/>
      <c r="AJ13" s="22">
        <v>44424</v>
      </c>
      <c r="AK13" s="18">
        <v>90</v>
      </c>
      <c r="AL13" s="19" t="s">
        <v>537</v>
      </c>
      <c r="AM13" s="37">
        <v>0.9</v>
      </c>
      <c r="AN13" s="23">
        <v>0.98</v>
      </c>
      <c r="AO13" s="21">
        <v>0</v>
      </c>
      <c r="AP13" s="24">
        <v>0.98</v>
      </c>
      <c r="AQ13" s="38">
        <f t="shared" si="1"/>
        <v>0.98</v>
      </c>
      <c r="AR13" s="39">
        <f t="shared" si="11"/>
        <v>0</v>
      </c>
      <c r="AS13" s="39">
        <f t="shared" si="12"/>
        <v>0.98</v>
      </c>
      <c r="AT13" s="19" t="s">
        <v>1384</v>
      </c>
      <c r="AU13" s="19">
        <f t="shared" si="4"/>
        <v>2.94</v>
      </c>
      <c r="AV13" s="19" t="str">
        <f t="shared" si="5"/>
        <v>Km</v>
      </c>
      <c r="AW13" s="33"/>
      <c r="AX13" s="33"/>
      <c r="AY13" s="33"/>
      <c r="AZ13" s="33"/>
    </row>
    <row r="14" spans="1:52" ht="63.75" customHeight="1" x14ac:dyDescent="0.25">
      <c r="A14" s="41"/>
      <c r="B14" s="44" t="s">
        <v>646</v>
      </c>
      <c r="C14" s="42"/>
      <c r="D14" s="32"/>
      <c r="E14" s="32" t="s">
        <v>656</v>
      </c>
      <c r="F14" s="32" t="s">
        <v>51</v>
      </c>
      <c r="G14" s="41" t="s">
        <v>135</v>
      </c>
      <c r="H14" s="43" t="s">
        <v>131</v>
      </c>
      <c r="I14" s="43" t="s">
        <v>953</v>
      </c>
      <c r="J14" s="17"/>
      <c r="K14" s="32" t="s">
        <v>159</v>
      </c>
      <c r="L14" s="32" t="s">
        <v>205</v>
      </c>
      <c r="M14" s="41">
        <v>5.4</v>
      </c>
      <c r="N14" s="32"/>
      <c r="O14" s="42" t="s">
        <v>214</v>
      </c>
      <c r="P14" s="41"/>
      <c r="Q14" s="32" t="s">
        <v>1403</v>
      </c>
      <c r="R14" s="32" t="s">
        <v>1404</v>
      </c>
      <c r="S14" s="32"/>
      <c r="T14" s="32"/>
      <c r="U14" s="32" t="s">
        <v>584</v>
      </c>
      <c r="V14" s="32" t="s">
        <v>318</v>
      </c>
      <c r="W14" s="32" t="s">
        <v>319</v>
      </c>
      <c r="X14" s="41"/>
      <c r="Y14" s="32"/>
      <c r="Z14" s="22"/>
      <c r="AA14" s="22"/>
      <c r="AB14" s="22"/>
      <c r="AC14" s="22"/>
      <c r="AD14" s="32" t="s">
        <v>426</v>
      </c>
      <c r="AE14" s="32" t="s">
        <v>51</v>
      </c>
      <c r="AF14" s="36"/>
      <c r="AG14" s="22"/>
      <c r="AH14" s="21"/>
      <c r="AI14" s="21"/>
      <c r="AJ14" s="22">
        <v>44281</v>
      </c>
      <c r="AK14" s="18">
        <v>90</v>
      </c>
      <c r="AL14" s="19" t="s">
        <v>1788</v>
      </c>
      <c r="AM14" s="37">
        <f t="shared" ref="AM14:AM41" ca="1" si="13">(AK14-((TODAY())-AJ14))/AK14</f>
        <v>-10.655555555555555</v>
      </c>
      <c r="AN14" s="23">
        <v>1</v>
      </c>
      <c r="AO14" s="21"/>
      <c r="AP14" s="24">
        <v>1</v>
      </c>
      <c r="AQ14" s="38">
        <f t="shared" si="1"/>
        <v>1</v>
      </c>
      <c r="AR14" s="39">
        <f t="shared" ref="AR14:AR41" si="14">AQ14-AP14</f>
        <v>0</v>
      </c>
      <c r="AS14" s="39">
        <f t="shared" ref="AS14:AS41" si="15">AN14</f>
        <v>1</v>
      </c>
      <c r="AT14" s="19" t="s">
        <v>1789</v>
      </c>
      <c r="AU14" s="19">
        <f t="shared" si="4"/>
        <v>5.4</v>
      </c>
      <c r="AV14" s="19" t="str">
        <f t="shared" si="5"/>
        <v>Km</v>
      </c>
      <c r="AW14" s="33"/>
      <c r="AX14" s="33"/>
      <c r="AY14" s="33"/>
      <c r="AZ14" s="33"/>
    </row>
    <row r="15" spans="1:52" ht="25.5" customHeight="1" x14ac:dyDescent="0.25">
      <c r="A15" s="41"/>
      <c r="B15" s="44" t="s">
        <v>649</v>
      </c>
      <c r="C15" s="42" t="s">
        <v>605</v>
      </c>
      <c r="D15" s="32" t="s">
        <v>625</v>
      </c>
      <c r="E15" s="32" t="s">
        <v>652</v>
      </c>
      <c r="F15" s="32" t="s">
        <v>741</v>
      </c>
      <c r="G15" s="41" t="s">
        <v>136</v>
      </c>
      <c r="H15" s="43" t="s">
        <v>131</v>
      </c>
      <c r="I15" s="43" t="s">
        <v>953</v>
      </c>
      <c r="J15" s="17">
        <v>405750935.88</v>
      </c>
      <c r="K15" s="32" t="s">
        <v>160</v>
      </c>
      <c r="L15" s="32" t="s">
        <v>205</v>
      </c>
      <c r="M15" s="41">
        <v>12</v>
      </c>
      <c r="N15" s="32"/>
      <c r="O15" s="42" t="s">
        <v>214</v>
      </c>
      <c r="P15" s="41"/>
      <c r="Q15" s="32" t="s">
        <v>1406</v>
      </c>
      <c r="R15" s="32" t="s">
        <v>1405</v>
      </c>
      <c r="S15" s="32"/>
      <c r="T15" s="32"/>
      <c r="U15" s="32" t="s">
        <v>593</v>
      </c>
      <c r="V15" s="32" t="s">
        <v>320</v>
      </c>
      <c r="W15" s="32" t="s">
        <v>320</v>
      </c>
      <c r="X15" s="41"/>
      <c r="Y15" s="32"/>
      <c r="Z15" s="22"/>
      <c r="AA15" s="22"/>
      <c r="AB15" s="22"/>
      <c r="AC15" s="22"/>
      <c r="AD15" s="32" t="s">
        <v>427</v>
      </c>
      <c r="AE15" s="32" t="s">
        <v>52</v>
      </c>
      <c r="AF15" s="36">
        <v>405750935.88</v>
      </c>
      <c r="AG15" s="22"/>
      <c r="AH15" s="21"/>
      <c r="AI15" s="21"/>
      <c r="AJ15" s="22">
        <v>44207</v>
      </c>
      <c r="AK15" s="18">
        <v>90</v>
      </c>
      <c r="AL15" s="19" t="s">
        <v>538</v>
      </c>
      <c r="AM15" s="37">
        <f t="shared" ca="1" si="13"/>
        <v>-11.477777777777778</v>
      </c>
      <c r="AN15" s="23">
        <v>0.98</v>
      </c>
      <c r="AO15" s="21">
        <v>0</v>
      </c>
      <c r="AP15" s="24">
        <v>0.98</v>
      </c>
      <c r="AQ15" s="38">
        <f t="shared" si="1"/>
        <v>0.98</v>
      </c>
      <c r="AR15" s="39">
        <f t="shared" si="14"/>
        <v>0</v>
      </c>
      <c r="AS15" s="39">
        <f t="shared" si="15"/>
        <v>0.98</v>
      </c>
      <c r="AT15" s="19"/>
      <c r="AU15" s="19">
        <f t="shared" si="4"/>
        <v>11.76</v>
      </c>
      <c r="AV15" s="19" t="str">
        <f t="shared" si="5"/>
        <v>Km</v>
      </c>
      <c r="AW15" s="33"/>
      <c r="AX15" s="33"/>
      <c r="AY15" s="33"/>
      <c r="AZ15" s="33"/>
    </row>
    <row r="16" spans="1:52" ht="25.5" customHeight="1" x14ac:dyDescent="0.25">
      <c r="A16" s="41"/>
      <c r="B16" s="44" t="s">
        <v>646</v>
      </c>
      <c r="C16" s="42" t="s">
        <v>1274</v>
      </c>
      <c r="D16" s="32" t="s">
        <v>1274</v>
      </c>
      <c r="E16" s="32" t="s">
        <v>652</v>
      </c>
      <c r="F16" s="32" t="s">
        <v>53</v>
      </c>
      <c r="G16" s="41" t="s">
        <v>136</v>
      </c>
      <c r="H16" s="43" t="s">
        <v>130</v>
      </c>
      <c r="I16" s="43" t="s">
        <v>953</v>
      </c>
      <c r="J16" s="17"/>
      <c r="K16" s="32" t="s">
        <v>161</v>
      </c>
      <c r="L16" s="32" t="s">
        <v>205</v>
      </c>
      <c r="M16" s="41"/>
      <c r="N16" s="32"/>
      <c r="O16" s="42" t="s">
        <v>214</v>
      </c>
      <c r="P16" s="41"/>
      <c r="Q16" s="32"/>
      <c r="R16" s="32"/>
      <c r="S16" s="32"/>
      <c r="T16" s="32"/>
      <c r="U16" s="32"/>
      <c r="V16" s="32"/>
      <c r="W16" s="32"/>
      <c r="X16" s="41"/>
      <c r="Y16" s="32"/>
      <c r="Z16" s="22"/>
      <c r="AA16" s="22"/>
      <c r="AB16" s="22"/>
      <c r="AC16" s="22"/>
      <c r="AD16" s="32" t="s">
        <v>428</v>
      </c>
      <c r="AE16" s="32" t="s">
        <v>53</v>
      </c>
      <c r="AF16" s="36">
        <v>494527000</v>
      </c>
      <c r="AG16" s="22"/>
      <c r="AH16" s="21"/>
      <c r="AI16" s="21"/>
      <c r="AJ16" s="22">
        <v>44181</v>
      </c>
      <c r="AK16" s="18">
        <v>45</v>
      </c>
      <c r="AL16" s="19" t="s">
        <v>534</v>
      </c>
      <c r="AM16" s="37">
        <f t="shared" ca="1" si="13"/>
        <v>-24.533333333333335</v>
      </c>
      <c r="AN16" s="23">
        <v>0.75</v>
      </c>
      <c r="AO16" s="21"/>
      <c r="AP16" s="24">
        <v>0.75</v>
      </c>
      <c r="AQ16" s="38">
        <f t="shared" si="1"/>
        <v>0.75</v>
      </c>
      <c r="AR16" s="39">
        <f t="shared" si="14"/>
        <v>0</v>
      </c>
      <c r="AS16" s="39">
        <f t="shared" si="15"/>
        <v>0.75</v>
      </c>
      <c r="AT16" s="19"/>
      <c r="AU16" s="19">
        <f t="shared" si="4"/>
        <v>0</v>
      </c>
      <c r="AV16" s="19" t="str">
        <f t="shared" si="5"/>
        <v>Km</v>
      </c>
      <c r="AW16" s="33"/>
      <c r="AX16" s="33"/>
      <c r="AY16" s="33"/>
      <c r="AZ16" s="33"/>
    </row>
    <row r="17" spans="1:52" ht="25.5" customHeight="1" x14ac:dyDescent="0.25">
      <c r="A17" s="41"/>
      <c r="B17" s="44" t="s">
        <v>646</v>
      </c>
      <c r="C17" s="42" t="s">
        <v>606</v>
      </c>
      <c r="D17" s="32" t="s">
        <v>626</v>
      </c>
      <c r="E17" s="32" t="s">
        <v>652</v>
      </c>
      <c r="F17" s="32" t="s">
        <v>1094</v>
      </c>
      <c r="G17" s="41" t="s">
        <v>135</v>
      </c>
      <c r="H17" s="43" t="s">
        <v>1332</v>
      </c>
      <c r="I17" s="43" t="s">
        <v>1095</v>
      </c>
      <c r="J17" s="17">
        <v>170000000000</v>
      </c>
      <c r="K17" s="32" t="s">
        <v>1096</v>
      </c>
      <c r="L17" s="32" t="s">
        <v>208</v>
      </c>
      <c r="M17" s="41">
        <v>880</v>
      </c>
      <c r="N17" s="32">
        <v>0</v>
      </c>
      <c r="O17" s="42" t="s">
        <v>214</v>
      </c>
      <c r="P17" s="41" t="s">
        <v>1102</v>
      </c>
      <c r="Q17" s="32" t="s">
        <v>1097</v>
      </c>
      <c r="R17" s="32"/>
      <c r="S17" s="32" t="s">
        <v>253</v>
      </c>
      <c r="T17" s="32" t="s">
        <v>1098</v>
      </c>
      <c r="U17" s="32" t="s">
        <v>592</v>
      </c>
      <c r="V17" s="32" t="s">
        <v>1099</v>
      </c>
      <c r="W17" s="32" t="s">
        <v>1100</v>
      </c>
      <c r="X17" s="41"/>
      <c r="Y17" s="32"/>
      <c r="Z17" s="22" t="s">
        <v>933</v>
      </c>
      <c r="AA17" s="22" t="s">
        <v>933</v>
      </c>
      <c r="AB17" s="22" t="s">
        <v>933</v>
      </c>
      <c r="AC17" s="22" t="s">
        <v>933</v>
      </c>
      <c r="AD17" s="32">
        <v>0</v>
      </c>
      <c r="AE17" s="32" t="s">
        <v>1094</v>
      </c>
      <c r="AF17" s="36">
        <v>0</v>
      </c>
      <c r="AG17" s="22"/>
      <c r="AH17" s="21"/>
      <c r="AI17" s="21">
        <v>0</v>
      </c>
      <c r="AJ17" s="22"/>
      <c r="AK17" s="18">
        <v>0</v>
      </c>
      <c r="AL17" s="19" t="s">
        <v>1101</v>
      </c>
      <c r="AM17" s="37">
        <v>0</v>
      </c>
      <c r="AN17" s="23">
        <v>0</v>
      </c>
      <c r="AO17" s="21">
        <v>0</v>
      </c>
      <c r="AP17" s="24">
        <v>0</v>
      </c>
      <c r="AQ17" s="38">
        <f t="shared" si="1"/>
        <v>0</v>
      </c>
      <c r="AR17" s="39">
        <f t="shared" ref="AR17" si="16">AQ17-AP17</f>
        <v>0</v>
      </c>
      <c r="AS17" s="39">
        <f t="shared" ref="AS17" si="17">AN17</f>
        <v>0</v>
      </c>
      <c r="AT17" s="19"/>
      <c r="AU17" s="19">
        <f t="shared" si="4"/>
        <v>0</v>
      </c>
      <c r="AV17" s="19" t="str">
        <f t="shared" si="5"/>
        <v>ML d'ouvrage</v>
      </c>
      <c r="AW17" s="33"/>
      <c r="AX17" s="33"/>
      <c r="AY17" s="33"/>
      <c r="AZ17" s="33"/>
    </row>
    <row r="18" spans="1:52" ht="38.25" customHeight="1" x14ac:dyDescent="0.25">
      <c r="A18" s="41"/>
      <c r="B18" s="44" t="s">
        <v>646</v>
      </c>
      <c r="C18" s="42" t="s">
        <v>606</v>
      </c>
      <c r="D18" s="32" t="s">
        <v>626</v>
      </c>
      <c r="E18" s="32" t="s">
        <v>653</v>
      </c>
      <c r="F18" s="32" t="s">
        <v>742</v>
      </c>
      <c r="G18" s="41" t="s">
        <v>137</v>
      </c>
      <c r="H18" s="43" t="s">
        <v>1332</v>
      </c>
      <c r="I18" s="43" t="s">
        <v>138</v>
      </c>
      <c r="J18" s="17">
        <v>1788500</v>
      </c>
      <c r="K18" s="32" t="s">
        <v>162</v>
      </c>
      <c r="L18" s="32" t="s">
        <v>2044</v>
      </c>
      <c r="M18" s="41">
        <v>44287</v>
      </c>
      <c r="N18" s="32"/>
      <c r="O18" s="42" t="s">
        <v>214</v>
      </c>
      <c r="P18" s="41" t="s">
        <v>219</v>
      </c>
      <c r="Q18" s="32" t="s">
        <v>245</v>
      </c>
      <c r="R18" s="32"/>
      <c r="S18" s="32" t="s">
        <v>253</v>
      </c>
      <c r="T18" s="32" t="s">
        <v>253</v>
      </c>
      <c r="U18" s="32" t="s">
        <v>591</v>
      </c>
      <c r="V18" s="32" t="s">
        <v>321</v>
      </c>
      <c r="W18" s="32" t="s">
        <v>322</v>
      </c>
      <c r="X18" s="41"/>
      <c r="Y18" s="32"/>
      <c r="Z18" s="22"/>
      <c r="AA18" s="22"/>
      <c r="AB18" s="22"/>
      <c r="AC18" s="22"/>
      <c r="AD18" s="32" t="s">
        <v>675</v>
      </c>
      <c r="AE18" s="32" t="s">
        <v>54</v>
      </c>
      <c r="AF18" s="36">
        <v>9060313320</v>
      </c>
      <c r="AG18" s="22"/>
      <c r="AH18" s="21"/>
      <c r="AI18" s="21"/>
      <c r="AJ18" s="22">
        <v>44322</v>
      </c>
      <c r="AK18" s="18">
        <v>1080</v>
      </c>
      <c r="AL18" s="19" t="s">
        <v>539</v>
      </c>
      <c r="AM18" s="37">
        <f t="shared" ca="1" si="13"/>
        <v>6.6666666666666666E-2</v>
      </c>
      <c r="AN18" s="23">
        <v>0.9</v>
      </c>
      <c r="AO18" s="21">
        <v>0</v>
      </c>
      <c r="AP18" s="24">
        <v>0.9</v>
      </c>
      <c r="AQ18" s="38">
        <f t="shared" si="1"/>
        <v>0.9</v>
      </c>
      <c r="AR18" s="39">
        <f t="shared" si="14"/>
        <v>0</v>
      </c>
      <c r="AS18" s="39">
        <f t="shared" si="15"/>
        <v>0.9</v>
      </c>
      <c r="AT18" s="19" t="s">
        <v>1922</v>
      </c>
      <c r="AU18" s="19">
        <f t="shared" si="4"/>
        <v>39858.300000000003</v>
      </c>
      <c r="AV18" s="19" t="str">
        <f t="shared" si="5"/>
        <v>Nombre de rapports</v>
      </c>
      <c r="AW18" s="33"/>
      <c r="AX18" s="33"/>
      <c r="AY18" s="33"/>
      <c r="AZ18" s="33"/>
    </row>
    <row r="19" spans="1:52" ht="120" customHeight="1" x14ac:dyDescent="0.25">
      <c r="A19" s="41"/>
      <c r="B19" s="44" t="s">
        <v>646</v>
      </c>
      <c r="C19" s="42" t="s">
        <v>607</v>
      </c>
      <c r="D19" s="32" t="s">
        <v>627</v>
      </c>
      <c r="E19" s="32" t="s">
        <v>993</v>
      </c>
      <c r="F19" s="32" t="s">
        <v>55</v>
      </c>
      <c r="G19" s="41" t="s">
        <v>132</v>
      </c>
      <c r="H19" s="43" t="s">
        <v>1332</v>
      </c>
      <c r="I19" s="43" t="s">
        <v>139</v>
      </c>
      <c r="J19" s="17">
        <v>22000000000</v>
      </c>
      <c r="K19" s="32" t="s">
        <v>163</v>
      </c>
      <c r="L19" s="32" t="s">
        <v>205</v>
      </c>
      <c r="M19" s="41">
        <v>2.56</v>
      </c>
      <c r="N19" s="32" t="s">
        <v>206</v>
      </c>
      <c r="O19" s="42" t="s">
        <v>214</v>
      </c>
      <c r="P19" s="41" t="s">
        <v>1016</v>
      </c>
      <c r="Q19" s="32" t="s">
        <v>1407</v>
      </c>
      <c r="R19" s="32" t="s">
        <v>1408</v>
      </c>
      <c r="S19" s="32" t="s">
        <v>254</v>
      </c>
      <c r="T19" s="32" t="s">
        <v>255</v>
      </c>
      <c r="U19" s="32" t="s">
        <v>587</v>
      </c>
      <c r="V19" s="32" t="s">
        <v>323</v>
      </c>
      <c r="W19" s="32" t="s">
        <v>324</v>
      </c>
      <c r="X19" s="41"/>
      <c r="Y19" s="32"/>
      <c r="Z19" s="22"/>
      <c r="AA19" s="22"/>
      <c r="AB19" s="22"/>
      <c r="AC19" s="22"/>
      <c r="AD19" s="32" t="s">
        <v>429</v>
      </c>
      <c r="AE19" s="32" t="s">
        <v>55</v>
      </c>
      <c r="AF19" s="36">
        <v>11539899163.360001</v>
      </c>
      <c r="AG19" s="22"/>
      <c r="AH19" s="21"/>
      <c r="AI19" s="21"/>
      <c r="AJ19" s="22">
        <v>44431</v>
      </c>
      <c r="AK19" s="18">
        <v>350</v>
      </c>
      <c r="AL19" s="19" t="s">
        <v>541</v>
      </c>
      <c r="AM19" s="37">
        <v>0.16980000000000001</v>
      </c>
      <c r="AN19" s="23">
        <v>0.1139</v>
      </c>
      <c r="AO19" s="23"/>
      <c r="AP19" s="24">
        <v>0.1139</v>
      </c>
      <c r="AQ19" s="38">
        <f t="shared" si="1"/>
        <v>0.1139</v>
      </c>
      <c r="AR19" s="39">
        <f t="shared" si="14"/>
        <v>0</v>
      </c>
      <c r="AS19" s="39">
        <f t="shared" si="15"/>
        <v>0.1139</v>
      </c>
      <c r="AT19" s="19" t="s">
        <v>1996</v>
      </c>
      <c r="AU19" s="19">
        <f t="shared" si="4"/>
        <v>0.29158400000000001</v>
      </c>
      <c r="AV19" s="19" t="str">
        <f t="shared" si="5"/>
        <v>Km</v>
      </c>
      <c r="AW19" s="33"/>
      <c r="AX19" s="33"/>
      <c r="AY19" s="33"/>
      <c r="AZ19" s="33"/>
    </row>
    <row r="20" spans="1:52" ht="63.75" customHeight="1" x14ac:dyDescent="0.25">
      <c r="A20" s="41"/>
      <c r="B20" s="44" t="s">
        <v>646</v>
      </c>
      <c r="C20" s="42" t="s">
        <v>607</v>
      </c>
      <c r="D20" s="32" t="s">
        <v>627</v>
      </c>
      <c r="E20" s="32" t="s">
        <v>993</v>
      </c>
      <c r="F20" s="32" t="s">
        <v>994</v>
      </c>
      <c r="G20" s="41" t="s">
        <v>132</v>
      </c>
      <c r="H20" s="43" t="s">
        <v>131</v>
      </c>
      <c r="I20" s="43" t="s">
        <v>953</v>
      </c>
      <c r="J20" s="17">
        <v>300000000</v>
      </c>
      <c r="K20" s="32" t="s">
        <v>995</v>
      </c>
      <c r="L20" s="32" t="s">
        <v>205</v>
      </c>
      <c r="M20" s="41">
        <v>4.8</v>
      </c>
      <c r="N20" s="32" t="s">
        <v>944</v>
      </c>
      <c r="O20" s="42" t="s">
        <v>214</v>
      </c>
      <c r="P20" s="41" t="s">
        <v>996</v>
      </c>
      <c r="Q20" s="32" t="s">
        <v>1409</v>
      </c>
      <c r="R20" s="32" t="s">
        <v>1410</v>
      </c>
      <c r="S20" s="32" t="s">
        <v>997</v>
      </c>
      <c r="T20" s="32" t="s">
        <v>998</v>
      </c>
      <c r="U20" s="32" t="s">
        <v>587</v>
      </c>
      <c r="V20" s="32" t="s">
        <v>323</v>
      </c>
      <c r="W20" s="32" t="s">
        <v>417</v>
      </c>
      <c r="X20" s="41"/>
      <c r="Y20" s="32"/>
      <c r="Z20" s="22" t="s">
        <v>933</v>
      </c>
      <c r="AA20" s="22" t="s">
        <v>933</v>
      </c>
      <c r="AB20" s="22" t="s">
        <v>933</v>
      </c>
      <c r="AC20" s="22" t="s">
        <v>933</v>
      </c>
      <c r="AD20" s="32" t="s">
        <v>999</v>
      </c>
      <c r="AE20" s="32" t="s">
        <v>994</v>
      </c>
      <c r="AF20" s="36">
        <v>196056353.028</v>
      </c>
      <c r="AG20" s="22"/>
      <c r="AH20" s="21"/>
      <c r="AI20" s="36">
        <v>163380294.19</v>
      </c>
      <c r="AJ20" s="22">
        <v>43194</v>
      </c>
      <c r="AK20" s="18">
        <v>11</v>
      </c>
      <c r="AL20" s="19" t="s">
        <v>1000</v>
      </c>
      <c r="AM20" s="37">
        <v>1</v>
      </c>
      <c r="AN20" s="23">
        <v>0.56000000000000005</v>
      </c>
      <c r="AO20" s="23">
        <v>0.53290000000000004</v>
      </c>
      <c r="AP20" s="24">
        <v>0.56000000000000005</v>
      </c>
      <c r="AQ20" s="38">
        <f t="shared" si="1"/>
        <v>0.56000000000000005</v>
      </c>
      <c r="AR20" s="39">
        <f t="shared" ref="AR20:AR27" si="18">AQ20-AP20</f>
        <v>0</v>
      </c>
      <c r="AS20" s="39">
        <f t="shared" ref="AS20:AS27" si="19">AN20</f>
        <v>0.56000000000000005</v>
      </c>
      <c r="AT20" s="19"/>
      <c r="AU20" s="19">
        <f t="shared" si="4"/>
        <v>2.6880000000000002</v>
      </c>
      <c r="AV20" s="19" t="str">
        <f t="shared" si="5"/>
        <v>Km</v>
      </c>
      <c r="AW20" s="33"/>
      <c r="AX20" s="33"/>
      <c r="AY20" s="33"/>
      <c r="AZ20" s="33"/>
    </row>
    <row r="21" spans="1:52" ht="25.5" customHeight="1" x14ac:dyDescent="0.25">
      <c r="A21" s="41"/>
      <c r="B21" s="44" t="s">
        <v>646</v>
      </c>
      <c r="C21" s="42" t="s">
        <v>607</v>
      </c>
      <c r="D21" s="32" t="s">
        <v>627</v>
      </c>
      <c r="E21" s="32" t="s">
        <v>993</v>
      </c>
      <c r="F21" s="32" t="s">
        <v>1001</v>
      </c>
      <c r="G21" s="41" t="s">
        <v>132</v>
      </c>
      <c r="H21" s="43" t="s">
        <v>131</v>
      </c>
      <c r="I21" s="43" t="s">
        <v>953</v>
      </c>
      <c r="J21" s="17">
        <v>300000000</v>
      </c>
      <c r="K21" s="32" t="s">
        <v>995</v>
      </c>
      <c r="L21" s="32" t="s">
        <v>205</v>
      </c>
      <c r="M21" s="41">
        <v>4</v>
      </c>
      <c r="N21" s="32" t="s">
        <v>944</v>
      </c>
      <c r="O21" s="42" t="s">
        <v>214</v>
      </c>
      <c r="P21" s="41" t="s">
        <v>996</v>
      </c>
      <c r="Q21" s="32">
        <v>0</v>
      </c>
      <c r="R21" s="32"/>
      <c r="S21" s="32" t="s">
        <v>1002</v>
      </c>
      <c r="T21" s="32" t="s">
        <v>1003</v>
      </c>
      <c r="U21" s="32" t="s">
        <v>587</v>
      </c>
      <c r="V21" s="32" t="s">
        <v>323</v>
      </c>
      <c r="W21" s="32" t="s">
        <v>417</v>
      </c>
      <c r="X21" s="41"/>
      <c r="Y21" s="32"/>
      <c r="Z21" s="22" t="s">
        <v>933</v>
      </c>
      <c r="AA21" s="22" t="s">
        <v>933</v>
      </c>
      <c r="AB21" s="22" t="s">
        <v>933</v>
      </c>
      <c r="AC21" s="22" t="s">
        <v>933</v>
      </c>
      <c r="AD21" s="32" t="s">
        <v>1004</v>
      </c>
      <c r="AE21" s="32" t="s">
        <v>1001</v>
      </c>
      <c r="AF21" s="36">
        <v>231720671.484</v>
      </c>
      <c r="AG21" s="22"/>
      <c r="AH21" s="21"/>
      <c r="AI21" s="36">
        <v>193100559.56999999</v>
      </c>
      <c r="AJ21" s="22">
        <v>43194</v>
      </c>
      <c r="AK21" s="18">
        <v>11</v>
      </c>
      <c r="AL21" s="19" t="s">
        <v>1005</v>
      </c>
      <c r="AM21" s="37">
        <v>1</v>
      </c>
      <c r="AN21" s="23">
        <v>0.39</v>
      </c>
      <c r="AO21" s="23">
        <v>0.32690000000000002</v>
      </c>
      <c r="AP21" s="24">
        <v>0.39</v>
      </c>
      <c r="AQ21" s="38">
        <f t="shared" si="1"/>
        <v>0.39</v>
      </c>
      <c r="AR21" s="39">
        <f t="shared" si="18"/>
        <v>0</v>
      </c>
      <c r="AS21" s="39">
        <f t="shared" si="19"/>
        <v>0.39</v>
      </c>
      <c r="AT21" s="19"/>
      <c r="AU21" s="19">
        <f t="shared" si="4"/>
        <v>1.56</v>
      </c>
      <c r="AV21" s="19" t="str">
        <f t="shared" si="5"/>
        <v>Km</v>
      </c>
      <c r="AW21" s="33"/>
      <c r="AX21" s="33"/>
      <c r="AY21" s="33"/>
      <c r="AZ21" s="33"/>
    </row>
    <row r="22" spans="1:52" ht="63.75" customHeight="1" x14ac:dyDescent="0.25">
      <c r="A22" s="41"/>
      <c r="B22" s="44" t="s">
        <v>646</v>
      </c>
      <c r="C22" s="42" t="s">
        <v>607</v>
      </c>
      <c r="D22" s="32" t="s">
        <v>627</v>
      </c>
      <c r="E22" s="32" t="s">
        <v>993</v>
      </c>
      <c r="F22" s="32" t="s">
        <v>1006</v>
      </c>
      <c r="G22" s="41" t="s">
        <v>132</v>
      </c>
      <c r="H22" s="43" t="s">
        <v>131</v>
      </c>
      <c r="I22" s="43" t="s">
        <v>953</v>
      </c>
      <c r="J22" s="17">
        <v>300000000</v>
      </c>
      <c r="K22" s="32" t="s">
        <v>995</v>
      </c>
      <c r="L22" s="32" t="s">
        <v>205</v>
      </c>
      <c r="M22" s="41">
        <v>4</v>
      </c>
      <c r="N22" s="32" t="s">
        <v>944</v>
      </c>
      <c r="O22" s="42" t="s">
        <v>214</v>
      </c>
      <c r="P22" s="41" t="s">
        <v>996</v>
      </c>
      <c r="Q22" s="32" t="s">
        <v>1411</v>
      </c>
      <c r="R22" s="32" t="s">
        <v>1412</v>
      </c>
      <c r="S22" s="32" t="s">
        <v>1007</v>
      </c>
      <c r="T22" s="32" t="s">
        <v>1008</v>
      </c>
      <c r="U22" s="32" t="s">
        <v>587</v>
      </c>
      <c r="V22" s="32" t="s">
        <v>323</v>
      </c>
      <c r="W22" s="32" t="s">
        <v>417</v>
      </c>
      <c r="X22" s="41"/>
      <c r="Y22" s="32"/>
      <c r="Z22" s="22" t="s">
        <v>933</v>
      </c>
      <c r="AA22" s="22" t="s">
        <v>933</v>
      </c>
      <c r="AB22" s="22" t="s">
        <v>933</v>
      </c>
      <c r="AC22" s="22" t="s">
        <v>933</v>
      </c>
      <c r="AD22" s="32" t="s">
        <v>1009</v>
      </c>
      <c r="AE22" s="32" t="s">
        <v>1006</v>
      </c>
      <c r="AF22" s="36">
        <v>306378675.98400003</v>
      </c>
      <c r="AG22" s="22"/>
      <c r="AH22" s="21"/>
      <c r="AI22" s="36">
        <v>255315563.32000002</v>
      </c>
      <c r="AJ22" s="22">
        <v>43194</v>
      </c>
      <c r="AK22" s="18">
        <v>11</v>
      </c>
      <c r="AL22" s="19" t="s">
        <v>1010</v>
      </c>
      <c r="AM22" s="37">
        <v>1</v>
      </c>
      <c r="AN22" s="23">
        <v>0.22</v>
      </c>
      <c r="AO22" s="23">
        <v>0.15740000000000001</v>
      </c>
      <c r="AP22" s="24">
        <v>0.22</v>
      </c>
      <c r="AQ22" s="38">
        <f t="shared" si="1"/>
        <v>0.22</v>
      </c>
      <c r="AR22" s="39">
        <f t="shared" si="18"/>
        <v>0</v>
      </c>
      <c r="AS22" s="39">
        <f t="shared" si="19"/>
        <v>0.22</v>
      </c>
      <c r="AT22" s="19"/>
      <c r="AU22" s="19">
        <f t="shared" si="4"/>
        <v>0.88</v>
      </c>
      <c r="AV22" s="19" t="str">
        <f t="shared" si="5"/>
        <v>Km</v>
      </c>
      <c r="AW22" s="33"/>
      <c r="AX22" s="33"/>
      <c r="AY22" s="33"/>
      <c r="AZ22" s="33"/>
    </row>
    <row r="23" spans="1:52" ht="63.75" customHeight="1" x14ac:dyDescent="0.25">
      <c r="A23" s="41"/>
      <c r="B23" s="44" t="s">
        <v>646</v>
      </c>
      <c r="C23" s="42" t="s">
        <v>607</v>
      </c>
      <c r="D23" s="32" t="s">
        <v>627</v>
      </c>
      <c r="E23" s="32" t="s">
        <v>993</v>
      </c>
      <c r="F23" s="32" t="s">
        <v>1011</v>
      </c>
      <c r="G23" s="41" t="s">
        <v>137</v>
      </c>
      <c r="H23" s="43" t="s">
        <v>131</v>
      </c>
      <c r="I23" s="43" t="s">
        <v>953</v>
      </c>
      <c r="J23" s="17">
        <v>50000000</v>
      </c>
      <c r="K23" s="32" t="s">
        <v>995</v>
      </c>
      <c r="L23" s="32" t="s">
        <v>2044</v>
      </c>
      <c r="M23" s="41">
        <v>4</v>
      </c>
      <c r="N23" s="32" t="s">
        <v>235</v>
      </c>
      <c r="O23" s="42" t="s">
        <v>214</v>
      </c>
      <c r="P23" s="41" t="s">
        <v>1012</v>
      </c>
      <c r="Q23" s="32" t="s">
        <v>1413</v>
      </c>
      <c r="R23" s="32" t="s">
        <v>1414</v>
      </c>
      <c r="S23" s="32" t="s">
        <v>997</v>
      </c>
      <c r="T23" s="32" t="s">
        <v>1008</v>
      </c>
      <c r="U23" s="32" t="s">
        <v>587</v>
      </c>
      <c r="V23" s="32" t="s">
        <v>323</v>
      </c>
      <c r="W23" s="32" t="s">
        <v>417</v>
      </c>
      <c r="X23" s="41"/>
      <c r="Y23" s="32"/>
      <c r="Z23" s="22" t="s">
        <v>933</v>
      </c>
      <c r="AA23" s="22" t="s">
        <v>933</v>
      </c>
      <c r="AB23" s="22" t="s">
        <v>933</v>
      </c>
      <c r="AC23" s="22" t="s">
        <v>933</v>
      </c>
      <c r="AD23" s="32" t="s">
        <v>1013</v>
      </c>
      <c r="AE23" s="32" t="s">
        <v>1011</v>
      </c>
      <c r="AF23" s="36">
        <v>416400000</v>
      </c>
      <c r="AG23" s="22"/>
      <c r="AH23" s="21"/>
      <c r="AI23" s="36">
        <v>329332083</v>
      </c>
      <c r="AJ23" s="22">
        <v>42545</v>
      </c>
      <c r="AK23" s="18">
        <v>16</v>
      </c>
      <c r="AL23" s="19" t="s">
        <v>1014</v>
      </c>
      <c r="AM23" s="37">
        <v>1</v>
      </c>
      <c r="AN23" s="23">
        <v>0</v>
      </c>
      <c r="AO23" s="23">
        <v>1</v>
      </c>
      <c r="AP23" s="24">
        <v>0</v>
      </c>
      <c r="AQ23" s="38">
        <f t="shared" si="1"/>
        <v>0</v>
      </c>
      <c r="AR23" s="39">
        <f t="shared" si="18"/>
        <v>0</v>
      </c>
      <c r="AS23" s="39">
        <f t="shared" si="19"/>
        <v>0</v>
      </c>
      <c r="AT23" s="19"/>
      <c r="AU23" s="19">
        <f t="shared" si="4"/>
        <v>0</v>
      </c>
      <c r="AV23" s="19" t="str">
        <f t="shared" si="5"/>
        <v>Nombre de rapports</v>
      </c>
      <c r="AW23" s="33"/>
      <c r="AX23" s="33"/>
      <c r="AY23" s="33"/>
      <c r="AZ23" s="33"/>
    </row>
    <row r="24" spans="1:52" ht="63.75" customHeight="1" x14ac:dyDescent="0.25">
      <c r="A24" s="41"/>
      <c r="B24" s="44" t="s">
        <v>646</v>
      </c>
      <c r="C24" s="42" t="s">
        <v>607</v>
      </c>
      <c r="D24" s="32" t="s">
        <v>627</v>
      </c>
      <c r="E24" s="32" t="s">
        <v>993</v>
      </c>
      <c r="F24" s="32" t="s">
        <v>1015</v>
      </c>
      <c r="G24" s="41" t="s">
        <v>132</v>
      </c>
      <c r="H24" s="43" t="s">
        <v>131</v>
      </c>
      <c r="I24" s="43" t="s">
        <v>953</v>
      </c>
      <c r="J24" s="17">
        <v>2000000000</v>
      </c>
      <c r="K24" s="32" t="s">
        <v>995</v>
      </c>
      <c r="L24" s="32" t="s">
        <v>205</v>
      </c>
      <c r="M24" s="41">
        <v>12.8</v>
      </c>
      <c r="N24" s="32" t="s">
        <v>944</v>
      </c>
      <c r="O24" s="42" t="s">
        <v>214</v>
      </c>
      <c r="P24" s="41" t="s">
        <v>1016</v>
      </c>
      <c r="Q24" s="32" t="s">
        <v>1409</v>
      </c>
      <c r="R24" s="32" t="s">
        <v>1414</v>
      </c>
      <c r="S24" s="32" t="s">
        <v>997</v>
      </c>
      <c r="T24" s="32" t="s">
        <v>1008</v>
      </c>
      <c r="U24" s="32" t="s">
        <v>587</v>
      </c>
      <c r="V24" s="32" t="s">
        <v>323</v>
      </c>
      <c r="W24" s="32" t="s">
        <v>417</v>
      </c>
      <c r="X24" s="41"/>
      <c r="Y24" s="32"/>
      <c r="Z24" s="22" t="s">
        <v>933</v>
      </c>
      <c r="AA24" s="22" t="s">
        <v>933</v>
      </c>
      <c r="AB24" s="22" t="s">
        <v>933</v>
      </c>
      <c r="AC24" s="22" t="s">
        <v>933</v>
      </c>
      <c r="AD24" s="32" t="s">
        <v>1017</v>
      </c>
      <c r="AE24" s="32" t="s">
        <v>1015</v>
      </c>
      <c r="AF24" s="36">
        <v>1770102000</v>
      </c>
      <c r="AG24" s="22"/>
      <c r="AH24" s="21"/>
      <c r="AI24" s="21">
        <v>0</v>
      </c>
      <c r="AJ24" s="22"/>
      <c r="AK24" s="18">
        <v>0</v>
      </c>
      <c r="AL24" s="19" t="s">
        <v>1018</v>
      </c>
      <c r="AM24" s="37">
        <v>0</v>
      </c>
      <c r="AN24" s="23">
        <v>0</v>
      </c>
      <c r="AO24" s="23">
        <v>0</v>
      </c>
      <c r="AP24" s="24">
        <v>0</v>
      </c>
      <c r="AQ24" s="38">
        <f t="shared" si="1"/>
        <v>0</v>
      </c>
      <c r="AR24" s="39">
        <f t="shared" si="18"/>
        <v>0</v>
      </c>
      <c r="AS24" s="39">
        <f t="shared" si="19"/>
        <v>0</v>
      </c>
      <c r="AT24" s="19"/>
      <c r="AU24" s="19">
        <f t="shared" si="4"/>
        <v>0</v>
      </c>
      <c r="AV24" s="19" t="str">
        <f t="shared" si="5"/>
        <v>Km</v>
      </c>
      <c r="AW24" s="33"/>
      <c r="AX24" s="33"/>
      <c r="AY24" s="33"/>
      <c r="AZ24" s="33"/>
    </row>
    <row r="25" spans="1:52" ht="270" customHeight="1" x14ac:dyDescent="0.25">
      <c r="A25" s="41"/>
      <c r="B25" s="44" t="s">
        <v>646</v>
      </c>
      <c r="C25" s="42" t="s">
        <v>607</v>
      </c>
      <c r="D25" s="32" t="s">
        <v>627</v>
      </c>
      <c r="E25" s="32" t="s">
        <v>993</v>
      </c>
      <c r="F25" s="32" t="s">
        <v>1019</v>
      </c>
      <c r="G25" s="41" t="s">
        <v>137</v>
      </c>
      <c r="H25" s="43" t="s">
        <v>131</v>
      </c>
      <c r="I25" s="43" t="s">
        <v>953</v>
      </c>
      <c r="J25" s="17">
        <v>300000000</v>
      </c>
      <c r="K25" s="32" t="s">
        <v>995</v>
      </c>
      <c r="L25" s="32"/>
      <c r="M25" s="41">
        <v>0</v>
      </c>
      <c r="N25" s="32">
        <v>0</v>
      </c>
      <c r="O25" s="42" t="s">
        <v>214</v>
      </c>
      <c r="P25" s="41" t="s">
        <v>1020</v>
      </c>
      <c r="Q25" s="32" t="s">
        <v>1021</v>
      </c>
      <c r="R25" s="32"/>
      <c r="S25" s="32" t="s">
        <v>254</v>
      </c>
      <c r="T25" s="32" t="s">
        <v>255</v>
      </c>
      <c r="U25" s="32" t="s">
        <v>587</v>
      </c>
      <c r="V25" s="32" t="s">
        <v>323</v>
      </c>
      <c r="W25" s="32" t="s">
        <v>417</v>
      </c>
      <c r="X25" s="41"/>
      <c r="Y25" s="32"/>
      <c r="Z25" s="22" t="s">
        <v>933</v>
      </c>
      <c r="AA25" s="22" t="s">
        <v>933</v>
      </c>
      <c r="AB25" s="22" t="s">
        <v>933</v>
      </c>
      <c r="AC25" s="22" t="s">
        <v>933</v>
      </c>
      <c r="AD25" s="32">
        <v>0</v>
      </c>
      <c r="AE25" s="32" t="s">
        <v>1019</v>
      </c>
      <c r="AF25" s="36">
        <v>260000000</v>
      </c>
      <c r="AG25" s="22"/>
      <c r="AH25" s="21"/>
      <c r="AI25" s="21">
        <v>0</v>
      </c>
      <c r="AJ25" s="22"/>
      <c r="AK25" s="18">
        <v>0</v>
      </c>
      <c r="AL25" s="19" t="s">
        <v>966</v>
      </c>
      <c r="AM25" s="37">
        <v>0</v>
      </c>
      <c r="AN25" s="23">
        <v>0</v>
      </c>
      <c r="AO25" s="21">
        <v>0</v>
      </c>
      <c r="AP25" s="24">
        <v>0</v>
      </c>
      <c r="AQ25" s="38">
        <f t="shared" si="1"/>
        <v>0</v>
      </c>
      <c r="AR25" s="39">
        <f t="shared" si="18"/>
        <v>0</v>
      </c>
      <c r="AS25" s="39">
        <f t="shared" si="19"/>
        <v>0</v>
      </c>
      <c r="AT25" s="19" t="s">
        <v>1995</v>
      </c>
      <c r="AU25" s="19">
        <f t="shared" si="4"/>
        <v>0</v>
      </c>
      <c r="AV25" s="19">
        <f t="shared" si="5"/>
        <v>0</v>
      </c>
      <c r="AW25" s="33"/>
      <c r="AX25" s="33"/>
      <c r="AY25" s="33"/>
      <c r="AZ25" s="33"/>
    </row>
    <row r="26" spans="1:52" ht="76.5" customHeight="1" x14ac:dyDescent="0.25">
      <c r="A26" s="41"/>
      <c r="B26" s="44" t="s">
        <v>646</v>
      </c>
      <c r="C26" s="42" t="s">
        <v>607</v>
      </c>
      <c r="D26" s="32" t="s">
        <v>627</v>
      </c>
      <c r="E26" s="32" t="s">
        <v>993</v>
      </c>
      <c r="F26" s="32" t="s">
        <v>1022</v>
      </c>
      <c r="G26" s="41" t="s">
        <v>137</v>
      </c>
      <c r="H26" s="43" t="s">
        <v>1332</v>
      </c>
      <c r="I26" s="43" t="s">
        <v>139</v>
      </c>
      <c r="J26" s="17">
        <v>3000000000</v>
      </c>
      <c r="K26" s="32" t="s">
        <v>995</v>
      </c>
      <c r="L26" s="32" t="s">
        <v>2044</v>
      </c>
      <c r="M26" s="41">
        <v>8</v>
      </c>
      <c r="N26" s="32" t="s">
        <v>235</v>
      </c>
      <c r="O26" s="42" t="s">
        <v>214</v>
      </c>
      <c r="P26" s="41" t="str">
        <f>N26</f>
        <v>Nombre de Rapport validé</v>
      </c>
      <c r="Q26" s="32" t="s">
        <v>1021</v>
      </c>
      <c r="R26" s="32"/>
      <c r="S26" s="32" t="s">
        <v>254</v>
      </c>
      <c r="T26" s="32" t="s">
        <v>255</v>
      </c>
      <c r="U26" s="32" t="s">
        <v>587</v>
      </c>
      <c r="V26" s="32" t="s">
        <v>323</v>
      </c>
      <c r="W26" s="32" t="s">
        <v>324</v>
      </c>
      <c r="X26" s="41"/>
      <c r="Y26" s="32"/>
      <c r="Z26" s="22" t="s">
        <v>933</v>
      </c>
      <c r="AA26" s="22" t="s">
        <v>933</v>
      </c>
      <c r="AB26" s="22" t="s">
        <v>933</v>
      </c>
      <c r="AC26" s="22" t="s">
        <v>933</v>
      </c>
      <c r="AD26" s="32" t="s">
        <v>1023</v>
      </c>
      <c r="AE26" s="32" t="s">
        <v>1022</v>
      </c>
      <c r="AF26" s="36">
        <v>1328640000</v>
      </c>
      <c r="AG26" s="22"/>
      <c r="AH26" s="21"/>
      <c r="AI26" s="21">
        <v>0</v>
      </c>
      <c r="AJ26" s="22">
        <v>44431</v>
      </c>
      <c r="AK26" s="18">
        <v>210</v>
      </c>
      <c r="AL26" s="19" t="s">
        <v>1024</v>
      </c>
      <c r="AM26" s="37">
        <v>0.21690000000000001</v>
      </c>
      <c r="AN26" s="23">
        <v>0.33</v>
      </c>
      <c r="AO26" s="21">
        <v>0</v>
      </c>
      <c r="AP26" s="24">
        <v>0.33</v>
      </c>
      <c r="AQ26" s="38">
        <f t="shared" ref="AQ26" si="20">AN26</f>
        <v>0.33</v>
      </c>
      <c r="AR26" s="39">
        <f t="shared" si="18"/>
        <v>0</v>
      </c>
      <c r="AS26" s="39">
        <f t="shared" si="19"/>
        <v>0.33</v>
      </c>
      <c r="AT26" s="19"/>
      <c r="AU26" s="19">
        <f t="shared" si="4"/>
        <v>2.64</v>
      </c>
      <c r="AV26" s="19" t="str">
        <f t="shared" si="5"/>
        <v>Nombre de rapports</v>
      </c>
      <c r="AW26" s="33"/>
      <c r="AX26" s="33"/>
      <c r="AY26" s="33"/>
      <c r="AZ26" s="33"/>
    </row>
    <row r="27" spans="1:52" ht="51" customHeight="1" x14ac:dyDescent="0.25">
      <c r="A27" s="41"/>
      <c r="B27" s="44" t="s">
        <v>646</v>
      </c>
      <c r="C27" s="42" t="s">
        <v>607</v>
      </c>
      <c r="D27" s="32" t="s">
        <v>627</v>
      </c>
      <c r="E27" s="32" t="s">
        <v>993</v>
      </c>
      <c r="F27" s="32" t="s">
        <v>1025</v>
      </c>
      <c r="G27" s="41" t="s">
        <v>137</v>
      </c>
      <c r="H27" s="43" t="s">
        <v>1332</v>
      </c>
      <c r="I27" s="43" t="s">
        <v>139</v>
      </c>
      <c r="J27" s="17">
        <v>0</v>
      </c>
      <c r="K27" s="32" t="s">
        <v>995</v>
      </c>
      <c r="L27" s="32" t="s">
        <v>2044</v>
      </c>
      <c r="M27" s="41">
        <v>3</v>
      </c>
      <c r="N27" s="32" t="s">
        <v>1026</v>
      </c>
      <c r="O27" s="42" t="s">
        <v>214</v>
      </c>
      <c r="P27" s="41" t="str">
        <f>N27</f>
        <v xml:space="preserve">- Rapport de Suivi Environnemental (RSE) Trimestriel
</v>
      </c>
      <c r="Q27" s="32">
        <v>0</v>
      </c>
      <c r="R27" s="32"/>
      <c r="S27" s="32" t="s">
        <v>254</v>
      </c>
      <c r="T27" s="32" t="s">
        <v>255</v>
      </c>
      <c r="U27" s="32" t="s">
        <v>587</v>
      </c>
      <c r="V27" s="32" t="s">
        <v>323</v>
      </c>
      <c r="W27" s="32" t="s">
        <v>324</v>
      </c>
      <c r="X27" s="41"/>
      <c r="Y27" s="32"/>
      <c r="Z27" s="22" t="s">
        <v>933</v>
      </c>
      <c r="AA27" s="22" t="s">
        <v>933</v>
      </c>
      <c r="AB27" s="22" t="s">
        <v>933</v>
      </c>
      <c r="AC27" s="22" t="s">
        <v>933</v>
      </c>
      <c r="AD27" s="32">
        <v>0</v>
      </c>
      <c r="AE27" s="32" t="s">
        <v>1025</v>
      </c>
      <c r="AF27" s="36">
        <v>0</v>
      </c>
      <c r="AG27" s="22"/>
      <c r="AH27" s="21"/>
      <c r="AI27" s="21">
        <v>0</v>
      </c>
      <c r="AJ27" s="22"/>
      <c r="AK27" s="18">
        <v>0</v>
      </c>
      <c r="AL27" s="19">
        <v>0</v>
      </c>
      <c r="AM27" s="37">
        <v>0</v>
      </c>
      <c r="AN27" s="23">
        <v>0</v>
      </c>
      <c r="AO27" s="21">
        <v>0</v>
      </c>
      <c r="AP27" s="24">
        <v>0</v>
      </c>
      <c r="AQ27" s="38">
        <f t="shared" si="1"/>
        <v>0</v>
      </c>
      <c r="AR27" s="39">
        <f t="shared" si="18"/>
        <v>0</v>
      </c>
      <c r="AS27" s="39">
        <f t="shared" si="19"/>
        <v>0</v>
      </c>
      <c r="AT27" s="19"/>
      <c r="AU27" s="19">
        <f t="shared" si="4"/>
        <v>0</v>
      </c>
      <c r="AV27" s="19" t="str">
        <f t="shared" si="5"/>
        <v>Nombre de rapports</v>
      </c>
      <c r="AW27" s="33"/>
      <c r="AX27" s="33"/>
      <c r="AY27" s="33"/>
      <c r="AZ27" s="33"/>
    </row>
    <row r="28" spans="1:52" ht="225" customHeight="1" x14ac:dyDescent="0.25">
      <c r="A28" s="41"/>
      <c r="B28" s="44" t="s">
        <v>646</v>
      </c>
      <c r="C28" s="42" t="s">
        <v>603</v>
      </c>
      <c r="D28" s="32" t="s">
        <v>628</v>
      </c>
      <c r="E28" s="32" t="s">
        <v>654</v>
      </c>
      <c r="F28" s="32" t="s">
        <v>1556</v>
      </c>
      <c r="G28" s="41" t="s">
        <v>136</v>
      </c>
      <c r="H28" s="43" t="s">
        <v>130</v>
      </c>
      <c r="I28" s="43" t="s">
        <v>953</v>
      </c>
      <c r="J28" s="17">
        <v>1102804300</v>
      </c>
      <c r="K28" s="32" t="s">
        <v>153</v>
      </c>
      <c r="L28" s="32" t="s">
        <v>205</v>
      </c>
      <c r="M28" s="41">
        <v>328</v>
      </c>
      <c r="N28" s="32" t="s">
        <v>220</v>
      </c>
      <c r="O28" s="42" t="s">
        <v>214</v>
      </c>
      <c r="P28" s="41" t="s">
        <v>1323</v>
      </c>
      <c r="Q28" s="32"/>
      <c r="R28" s="32"/>
      <c r="S28" s="32" t="s">
        <v>1937</v>
      </c>
      <c r="T28" s="32" t="s">
        <v>1938</v>
      </c>
      <c r="U28" s="32" t="s">
        <v>308</v>
      </c>
      <c r="V28" s="32" t="s">
        <v>325</v>
      </c>
      <c r="W28" s="32" t="s">
        <v>326</v>
      </c>
      <c r="X28" s="41" t="s">
        <v>891</v>
      </c>
      <c r="Y28" s="32"/>
      <c r="Z28" s="22"/>
      <c r="AA28" s="22"/>
      <c r="AB28" s="22"/>
      <c r="AC28" s="22"/>
      <c r="AD28" s="32"/>
      <c r="AE28" s="32" t="s">
        <v>1557</v>
      </c>
      <c r="AF28" s="36"/>
      <c r="AG28" s="22"/>
      <c r="AH28" s="21"/>
      <c r="AI28" s="21"/>
      <c r="AJ28" s="22">
        <v>44287</v>
      </c>
      <c r="AK28" s="18"/>
      <c r="AL28" s="19"/>
      <c r="AM28" s="37" t="e">
        <f t="shared" ca="1" si="13"/>
        <v>#DIV/0!</v>
      </c>
      <c r="AN28" s="23">
        <v>0.2</v>
      </c>
      <c r="AO28" s="21"/>
      <c r="AP28" s="24">
        <v>0.2</v>
      </c>
      <c r="AQ28" s="38">
        <f t="shared" si="1"/>
        <v>0.2</v>
      </c>
      <c r="AR28" s="39">
        <f t="shared" si="14"/>
        <v>0</v>
      </c>
      <c r="AS28" s="39">
        <f t="shared" si="15"/>
        <v>0.2</v>
      </c>
      <c r="AT28" s="19" t="s">
        <v>892</v>
      </c>
      <c r="AU28" s="19">
        <f t="shared" si="4"/>
        <v>65.600000000000009</v>
      </c>
      <c r="AV28" s="19" t="str">
        <f t="shared" si="5"/>
        <v>Km</v>
      </c>
      <c r="AW28" s="33"/>
      <c r="AX28" s="33"/>
      <c r="AY28" s="33"/>
      <c r="AZ28" s="33"/>
    </row>
    <row r="29" spans="1:52" ht="63.75" customHeight="1" x14ac:dyDescent="0.25">
      <c r="A29" s="41"/>
      <c r="B29" s="44" t="s">
        <v>646</v>
      </c>
      <c r="C29" s="42"/>
      <c r="D29" s="32"/>
      <c r="E29" s="32" t="s">
        <v>1311</v>
      </c>
      <c r="F29" s="32" t="s">
        <v>743</v>
      </c>
      <c r="G29" s="41" t="s">
        <v>136</v>
      </c>
      <c r="H29" s="43" t="s">
        <v>130</v>
      </c>
      <c r="I29" s="43" t="s">
        <v>953</v>
      </c>
      <c r="J29" s="17">
        <v>1031794500</v>
      </c>
      <c r="K29" s="32" t="s">
        <v>164</v>
      </c>
      <c r="L29" s="32" t="s">
        <v>205</v>
      </c>
      <c r="M29" s="32"/>
      <c r="N29" s="32" t="s">
        <v>207</v>
      </c>
      <c r="O29" s="42" t="s">
        <v>221</v>
      </c>
      <c r="P29" s="41" t="s">
        <v>215</v>
      </c>
      <c r="Q29" s="32"/>
      <c r="R29" s="32"/>
      <c r="S29" s="32"/>
      <c r="T29" s="32"/>
      <c r="U29" s="32" t="s">
        <v>586</v>
      </c>
      <c r="V29" s="32" t="s">
        <v>327</v>
      </c>
      <c r="W29" s="32" t="s">
        <v>328</v>
      </c>
      <c r="X29" s="41"/>
      <c r="Y29" s="32"/>
      <c r="Z29" s="22"/>
      <c r="AA29" s="22"/>
      <c r="AB29" s="22"/>
      <c r="AC29" s="22"/>
      <c r="AD29" s="32"/>
      <c r="AE29" s="32" t="s">
        <v>743</v>
      </c>
      <c r="AF29" s="36"/>
      <c r="AG29" s="22"/>
      <c r="AH29" s="21"/>
      <c r="AI29" s="21"/>
      <c r="AJ29" s="22"/>
      <c r="AK29" s="18"/>
      <c r="AL29" s="19"/>
      <c r="AM29" s="37" t="e">
        <f t="shared" ca="1" si="13"/>
        <v>#DIV/0!</v>
      </c>
      <c r="AN29" s="23">
        <v>0.15</v>
      </c>
      <c r="AO29" s="21"/>
      <c r="AP29" s="24">
        <v>0.15</v>
      </c>
      <c r="AQ29" s="38">
        <f t="shared" si="1"/>
        <v>0.15</v>
      </c>
      <c r="AR29" s="39">
        <f t="shared" si="14"/>
        <v>0</v>
      </c>
      <c r="AS29" s="39">
        <f t="shared" si="15"/>
        <v>0.15</v>
      </c>
      <c r="AT29" s="19"/>
      <c r="AU29" s="19">
        <f t="shared" si="4"/>
        <v>0</v>
      </c>
      <c r="AV29" s="19" t="str">
        <f t="shared" si="5"/>
        <v>Km</v>
      </c>
      <c r="AW29" s="33"/>
      <c r="AX29" s="33"/>
      <c r="AY29" s="33"/>
      <c r="AZ29" s="33"/>
    </row>
    <row r="30" spans="1:52" ht="38.25" customHeight="1" x14ac:dyDescent="0.25">
      <c r="A30" s="41"/>
      <c r="B30" s="44" t="s">
        <v>646</v>
      </c>
      <c r="C30" s="42" t="s">
        <v>603</v>
      </c>
      <c r="D30" s="32" t="s">
        <v>1673</v>
      </c>
      <c r="E30" s="32" t="s">
        <v>1311</v>
      </c>
      <c r="F30" s="32" t="s">
        <v>1674</v>
      </c>
      <c r="G30" s="41" t="s">
        <v>136</v>
      </c>
      <c r="H30" s="43" t="s">
        <v>130</v>
      </c>
      <c r="I30" s="43" t="s">
        <v>953</v>
      </c>
      <c r="J30" s="17">
        <v>20872900</v>
      </c>
      <c r="K30" s="32" t="s">
        <v>1675</v>
      </c>
      <c r="L30" s="32" t="s">
        <v>205</v>
      </c>
      <c r="M30" s="41">
        <f>207-180</f>
        <v>27</v>
      </c>
      <c r="N30" s="32" t="s">
        <v>218</v>
      </c>
      <c r="O30" s="42" t="s">
        <v>214</v>
      </c>
      <c r="P30" s="41" t="s">
        <v>218</v>
      </c>
      <c r="Q30" s="32" t="s">
        <v>1713</v>
      </c>
      <c r="R30" s="32" t="s">
        <v>1714</v>
      </c>
      <c r="S30" s="32" t="s">
        <v>1676</v>
      </c>
      <c r="T30" s="32" t="s">
        <v>1677</v>
      </c>
      <c r="U30" s="32" t="s">
        <v>586</v>
      </c>
      <c r="V30" s="32" t="s">
        <v>327</v>
      </c>
      <c r="W30" s="32" t="s">
        <v>1678</v>
      </c>
      <c r="X30" s="41" t="s">
        <v>1679</v>
      </c>
      <c r="Y30" s="32">
        <v>15</v>
      </c>
      <c r="Z30" s="22" t="s">
        <v>1680</v>
      </c>
      <c r="AA30" s="22" t="s">
        <v>1680</v>
      </c>
      <c r="AB30" s="22" t="s">
        <v>1680</v>
      </c>
      <c r="AC30" s="22" t="s">
        <v>1680</v>
      </c>
      <c r="AD30" s="32" t="s">
        <v>1681</v>
      </c>
      <c r="AE30" s="32" t="s">
        <v>1674</v>
      </c>
      <c r="AF30" s="36">
        <v>21977311.640000001</v>
      </c>
      <c r="AG30" s="22" t="s">
        <v>1682</v>
      </c>
      <c r="AH30" s="21" t="s">
        <v>1680</v>
      </c>
      <c r="AI30" s="21" t="s">
        <v>1680</v>
      </c>
      <c r="AJ30" s="22">
        <v>44482</v>
      </c>
      <c r="AK30" s="18">
        <v>60</v>
      </c>
      <c r="AL30" s="19" t="s">
        <v>1683</v>
      </c>
      <c r="AM30" s="37">
        <v>0.35</v>
      </c>
      <c r="AN30" s="23">
        <v>0.3</v>
      </c>
      <c r="AO30" s="21">
        <v>0</v>
      </c>
      <c r="AP30" s="24">
        <v>0.3</v>
      </c>
      <c r="AQ30" s="38">
        <v>0.3</v>
      </c>
      <c r="AR30" s="39">
        <f>AQ30-AP30</f>
        <v>0</v>
      </c>
      <c r="AS30" s="39">
        <f>AN30</f>
        <v>0.3</v>
      </c>
      <c r="AT30" s="19" t="s">
        <v>1684</v>
      </c>
      <c r="AU30" s="19">
        <f t="shared" si="4"/>
        <v>8.1</v>
      </c>
      <c r="AV30" s="19" t="str">
        <f t="shared" si="5"/>
        <v>Km</v>
      </c>
      <c r="AW30" s="33"/>
      <c r="AX30" s="33"/>
      <c r="AY30" s="33"/>
      <c r="AZ30" s="33"/>
    </row>
    <row r="31" spans="1:52" ht="38.25" customHeight="1" x14ac:dyDescent="0.25">
      <c r="A31" s="41"/>
      <c r="B31" s="44" t="s">
        <v>646</v>
      </c>
      <c r="C31" s="42" t="s">
        <v>603</v>
      </c>
      <c r="D31" s="32" t="s">
        <v>1673</v>
      </c>
      <c r="E31" s="32" t="s">
        <v>1311</v>
      </c>
      <c r="F31" s="32" t="s">
        <v>1685</v>
      </c>
      <c r="G31" s="41" t="s">
        <v>136</v>
      </c>
      <c r="H31" s="43" t="s">
        <v>130</v>
      </c>
      <c r="I31" s="43" t="s">
        <v>953</v>
      </c>
      <c r="J31" s="17">
        <v>20729000</v>
      </c>
      <c r="K31" s="32" t="s">
        <v>1675</v>
      </c>
      <c r="L31" s="32" t="s">
        <v>205</v>
      </c>
      <c r="M31" s="41">
        <f>235-207</f>
        <v>28</v>
      </c>
      <c r="N31" s="32" t="s">
        <v>218</v>
      </c>
      <c r="O31" s="42" t="s">
        <v>214</v>
      </c>
      <c r="P31" s="41" t="s">
        <v>218</v>
      </c>
      <c r="Q31" s="32" t="s">
        <v>1714</v>
      </c>
      <c r="R31" s="32" t="s">
        <v>1715</v>
      </c>
      <c r="S31" s="32" t="s">
        <v>1677</v>
      </c>
      <c r="T31" s="32" t="s">
        <v>1686</v>
      </c>
      <c r="U31" s="32" t="s">
        <v>586</v>
      </c>
      <c r="V31" s="32" t="s">
        <v>327</v>
      </c>
      <c r="W31" s="32" t="s">
        <v>1687</v>
      </c>
      <c r="X31" s="41" t="s">
        <v>1679</v>
      </c>
      <c r="Y31" s="32">
        <v>15</v>
      </c>
      <c r="Z31" s="22" t="s">
        <v>1680</v>
      </c>
      <c r="AA31" s="22" t="s">
        <v>1680</v>
      </c>
      <c r="AB31" s="22" t="s">
        <v>1680</v>
      </c>
      <c r="AC31" s="22" t="s">
        <v>1680</v>
      </c>
      <c r="AD31" s="32" t="s">
        <v>1738</v>
      </c>
      <c r="AE31" s="32" t="s">
        <v>1685</v>
      </c>
      <c r="AF31" s="36">
        <v>22924326</v>
      </c>
      <c r="AG31" s="22" t="s">
        <v>1682</v>
      </c>
      <c r="AH31" s="21" t="s">
        <v>1680</v>
      </c>
      <c r="AI31" s="21" t="s">
        <v>1680</v>
      </c>
      <c r="AJ31" s="22">
        <v>44482</v>
      </c>
      <c r="AK31" s="18">
        <v>60</v>
      </c>
      <c r="AL31" s="19" t="s">
        <v>1683</v>
      </c>
      <c r="AM31" s="37">
        <v>0.35</v>
      </c>
      <c r="AN31" s="23">
        <v>0.6</v>
      </c>
      <c r="AO31" s="21">
        <v>0</v>
      </c>
      <c r="AP31" s="24">
        <v>0.6</v>
      </c>
      <c r="AQ31" s="38">
        <v>0.6</v>
      </c>
      <c r="AR31" s="39">
        <f t="shared" ref="AR31:AR37" si="21">AQ31-AP31</f>
        <v>0</v>
      </c>
      <c r="AS31" s="39">
        <f t="shared" ref="AS31:AS37" si="22">AN31</f>
        <v>0.6</v>
      </c>
      <c r="AT31" s="19" t="s">
        <v>1684</v>
      </c>
      <c r="AU31" s="19">
        <f t="shared" si="4"/>
        <v>16.8</v>
      </c>
      <c r="AV31" s="19" t="str">
        <f t="shared" si="5"/>
        <v>Km</v>
      </c>
      <c r="AW31" s="33"/>
      <c r="AX31" s="33"/>
      <c r="AY31" s="33"/>
      <c r="AZ31" s="33"/>
    </row>
    <row r="32" spans="1:52" ht="38.25" customHeight="1" x14ac:dyDescent="0.25">
      <c r="A32" s="41"/>
      <c r="B32" s="44" t="s">
        <v>646</v>
      </c>
      <c r="C32" s="42" t="s">
        <v>603</v>
      </c>
      <c r="D32" s="32" t="s">
        <v>1673</v>
      </c>
      <c r="E32" s="32" t="s">
        <v>1311</v>
      </c>
      <c r="F32" s="32" t="s">
        <v>1688</v>
      </c>
      <c r="G32" s="41" t="s">
        <v>136</v>
      </c>
      <c r="H32" s="43" t="s">
        <v>130</v>
      </c>
      <c r="I32" s="43" t="s">
        <v>953</v>
      </c>
      <c r="J32" s="17">
        <v>20497800</v>
      </c>
      <c r="K32" s="32" t="s">
        <v>1675</v>
      </c>
      <c r="L32" s="32" t="s">
        <v>205</v>
      </c>
      <c r="M32" s="41">
        <f>261-235</f>
        <v>26</v>
      </c>
      <c r="N32" s="32" t="s">
        <v>218</v>
      </c>
      <c r="O32" s="42" t="s">
        <v>214</v>
      </c>
      <c r="P32" s="41" t="s">
        <v>218</v>
      </c>
      <c r="Q32" s="32" t="s">
        <v>1716</v>
      </c>
      <c r="R32" s="32" t="s">
        <v>1717</v>
      </c>
      <c r="S32" s="32" t="s">
        <v>1686</v>
      </c>
      <c r="T32" s="32" t="s">
        <v>1689</v>
      </c>
      <c r="U32" s="32" t="s">
        <v>586</v>
      </c>
      <c r="V32" s="32" t="s">
        <v>327</v>
      </c>
      <c r="W32" s="32" t="s">
        <v>1690</v>
      </c>
      <c r="X32" s="41" t="s">
        <v>1679</v>
      </c>
      <c r="Y32" s="32">
        <v>15</v>
      </c>
      <c r="Z32" s="22" t="s">
        <v>1680</v>
      </c>
      <c r="AA32" s="22" t="s">
        <v>1680</v>
      </c>
      <c r="AB32" s="22" t="s">
        <v>1680</v>
      </c>
      <c r="AC32" s="22" t="s">
        <v>1680</v>
      </c>
      <c r="AD32" s="32" t="s">
        <v>1739</v>
      </c>
      <c r="AE32" s="32" t="s">
        <v>1688</v>
      </c>
      <c r="AF32" s="36">
        <v>21977311.640000001</v>
      </c>
      <c r="AG32" s="22" t="s">
        <v>1682</v>
      </c>
      <c r="AH32" s="21" t="s">
        <v>1680</v>
      </c>
      <c r="AI32" s="21" t="s">
        <v>1680</v>
      </c>
      <c r="AJ32" s="22">
        <v>44482</v>
      </c>
      <c r="AK32" s="18">
        <v>60</v>
      </c>
      <c r="AL32" s="19" t="s">
        <v>1691</v>
      </c>
      <c r="AM32" s="37">
        <v>0.35</v>
      </c>
      <c r="AN32" s="23">
        <v>0.25</v>
      </c>
      <c r="AO32" s="21">
        <v>0</v>
      </c>
      <c r="AP32" s="24">
        <v>0.25</v>
      </c>
      <c r="AQ32" s="38">
        <v>0.25</v>
      </c>
      <c r="AR32" s="39">
        <f t="shared" si="21"/>
        <v>0</v>
      </c>
      <c r="AS32" s="39">
        <f t="shared" si="22"/>
        <v>0.25</v>
      </c>
      <c r="AT32" s="19" t="s">
        <v>1684</v>
      </c>
      <c r="AU32" s="19">
        <f t="shared" si="4"/>
        <v>6.5</v>
      </c>
      <c r="AV32" s="19" t="str">
        <f t="shared" si="5"/>
        <v>Km</v>
      </c>
      <c r="AW32" s="33"/>
      <c r="AX32" s="33"/>
      <c r="AY32" s="33"/>
      <c r="AZ32" s="33"/>
    </row>
    <row r="33" spans="1:52" ht="51" customHeight="1" x14ac:dyDescent="0.25">
      <c r="A33" s="41"/>
      <c r="B33" s="44" t="s">
        <v>646</v>
      </c>
      <c r="C33" s="42" t="s">
        <v>603</v>
      </c>
      <c r="D33" s="32" t="s">
        <v>1673</v>
      </c>
      <c r="E33" s="32" t="s">
        <v>1311</v>
      </c>
      <c r="F33" s="32" t="s">
        <v>1692</v>
      </c>
      <c r="G33" s="41" t="s">
        <v>136</v>
      </c>
      <c r="H33" s="43" t="s">
        <v>130</v>
      </c>
      <c r="I33" s="43" t="s">
        <v>953</v>
      </c>
      <c r="J33" s="17">
        <v>22262300</v>
      </c>
      <c r="K33" s="32" t="s">
        <v>1675</v>
      </c>
      <c r="L33" s="32" t="s">
        <v>205</v>
      </c>
      <c r="M33" s="41">
        <f>334-293</f>
        <v>41</v>
      </c>
      <c r="N33" s="32" t="s">
        <v>218</v>
      </c>
      <c r="O33" s="42" t="s">
        <v>214</v>
      </c>
      <c r="P33" s="41" t="s">
        <v>218</v>
      </c>
      <c r="Q33" s="32" t="s">
        <v>1693</v>
      </c>
      <c r="R33" s="32" t="s">
        <v>1693</v>
      </c>
      <c r="S33" s="32" t="s">
        <v>1694</v>
      </c>
      <c r="T33" s="32" t="s">
        <v>1695</v>
      </c>
      <c r="U33" s="32" t="s">
        <v>586</v>
      </c>
      <c r="V33" s="32" t="s">
        <v>327</v>
      </c>
      <c r="W33" s="32" t="s">
        <v>1696</v>
      </c>
      <c r="X33" s="41" t="s">
        <v>1679</v>
      </c>
      <c r="Y33" s="32">
        <v>15</v>
      </c>
      <c r="Z33" s="22" t="s">
        <v>1680</v>
      </c>
      <c r="AA33" s="22" t="s">
        <v>1680</v>
      </c>
      <c r="AB33" s="22" t="s">
        <v>1680</v>
      </c>
      <c r="AC33" s="22" t="s">
        <v>1680</v>
      </c>
      <c r="AD33" s="32" t="s">
        <v>1740</v>
      </c>
      <c r="AE33" s="32" t="s">
        <v>1692</v>
      </c>
      <c r="AF33" s="36">
        <v>29998504.640000001</v>
      </c>
      <c r="AG33" s="22" t="s">
        <v>1682</v>
      </c>
      <c r="AH33" s="21" t="s">
        <v>1680</v>
      </c>
      <c r="AI33" s="21" t="s">
        <v>1680</v>
      </c>
      <c r="AJ33" s="22">
        <v>44482</v>
      </c>
      <c r="AK33" s="18">
        <v>60</v>
      </c>
      <c r="AL33" s="19" t="s">
        <v>1697</v>
      </c>
      <c r="AM33" s="37">
        <v>0.35</v>
      </c>
      <c r="AN33" s="23">
        <v>0.35</v>
      </c>
      <c r="AO33" s="21">
        <v>0</v>
      </c>
      <c r="AP33" s="24">
        <v>0.35</v>
      </c>
      <c r="AQ33" s="38">
        <v>0.35</v>
      </c>
      <c r="AR33" s="39">
        <f t="shared" si="21"/>
        <v>0</v>
      </c>
      <c r="AS33" s="39">
        <f t="shared" si="22"/>
        <v>0.35</v>
      </c>
      <c r="AT33" s="19" t="s">
        <v>1684</v>
      </c>
      <c r="AU33" s="19">
        <f t="shared" si="4"/>
        <v>14.35</v>
      </c>
      <c r="AV33" s="19" t="str">
        <f t="shared" si="5"/>
        <v>Km</v>
      </c>
      <c r="AW33" s="33"/>
      <c r="AX33" s="33"/>
      <c r="AY33" s="33"/>
      <c r="AZ33" s="33"/>
    </row>
    <row r="34" spans="1:52" ht="38.25" customHeight="1" x14ac:dyDescent="0.25">
      <c r="A34" s="41"/>
      <c r="B34" s="44" t="s">
        <v>646</v>
      </c>
      <c r="C34" s="42" t="s">
        <v>603</v>
      </c>
      <c r="D34" s="32" t="s">
        <v>1673</v>
      </c>
      <c r="E34" s="32" t="s">
        <v>1311</v>
      </c>
      <c r="F34" s="32" t="s">
        <v>1698</v>
      </c>
      <c r="G34" s="41" t="s">
        <v>136</v>
      </c>
      <c r="H34" s="43" t="s">
        <v>130</v>
      </c>
      <c r="I34" s="43" t="s">
        <v>953</v>
      </c>
      <c r="J34" s="17">
        <v>30413000</v>
      </c>
      <c r="K34" s="32" t="s">
        <v>1675</v>
      </c>
      <c r="L34" s="32" t="s">
        <v>205</v>
      </c>
      <c r="M34" s="41">
        <f>369-334</f>
        <v>35</v>
      </c>
      <c r="N34" s="32" t="s">
        <v>218</v>
      </c>
      <c r="O34" s="42" t="s">
        <v>214</v>
      </c>
      <c r="P34" s="41" t="s">
        <v>218</v>
      </c>
      <c r="Q34" s="32" t="s">
        <v>1718</v>
      </c>
      <c r="R34" s="32" t="s">
        <v>1719</v>
      </c>
      <c r="S34" s="32" t="s">
        <v>1695</v>
      </c>
      <c r="T34" s="32" t="s">
        <v>1699</v>
      </c>
      <c r="U34" s="32" t="s">
        <v>586</v>
      </c>
      <c r="V34" s="32" t="s">
        <v>327</v>
      </c>
      <c r="W34" s="32" t="s">
        <v>1700</v>
      </c>
      <c r="X34" s="41" t="s">
        <v>1679</v>
      </c>
      <c r="Y34" s="32">
        <v>15</v>
      </c>
      <c r="Z34" s="22" t="s">
        <v>1680</v>
      </c>
      <c r="AA34" s="22" t="s">
        <v>1680</v>
      </c>
      <c r="AB34" s="22" t="s">
        <v>1680</v>
      </c>
      <c r="AC34" s="22" t="s">
        <v>1680</v>
      </c>
      <c r="AD34" s="32" t="s">
        <v>1741</v>
      </c>
      <c r="AE34" s="32" t="s">
        <v>1698</v>
      </c>
      <c r="AF34" s="36">
        <v>22077808.100000001</v>
      </c>
      <c r="AG34" s="22" t="s">
        <v>1682</v>
      </c>
      <c r="AH34" s="21" t="s">
        <v>1680</v>
      </c>
      <c r="AI34" s="21" t="s">
        <v>1680</v>
      </c>
      <c r="AJ34" s="22">
        <v>44482</v>
      </c>
      <c r="AK34" s="18">
        <v>60</v>
      </c>
      <c r="AL34" s="19" t="s">
        <v>1701</v>
      </c>
      <c r="AM34" s="37">
        <v>0.35</v>
      </c>
      <c r="AN34" s="23">
        <v>0.15</v>
      </c>
      <c r="AO34" s="21">
        <v>0</v>
      </c>
      <c r="AP34" s="24">
        <v>0.15</v>
      </c>
      <c r="AQ34" s="38">
        <v>0.15</v>
      </c>
      <c r="AR34" s="39">
        <f t="shared" si="21"/>
        <v>0</v>
      </c>
      <c r="AS34" s="39">
        <f t="shared" si="22"/>
        <v>0.15</v>
      </c>
      <c r="AT34" s="19" t="s">
        <v>1684</v>
      </c>
      <c r="AU34" s="19">
        <f t="shared" si="4"/>
        <v>5.25</v>
      </c>
      <c r="AV34" s="19" t="str">
        <f t="shared" si="5"/>
        <v>Km</v>
      </c>
      <c r="AW34" s="33"/>
      <c r="AX34" s="33"/>
      <c r="AY34" s="33"/>
      <c r="AZ34" s="33"/>
    </row>
    <row r="35" spans="1:52" ht="38.25" customHeight="1" x14ac:dyDescent="0.25">
      <c r="A35" s="41"/>
      <c r="B35" s="44" t="s">
        <v>646</v>
      </c>
      <c r="C35" s="42" t="s">
        <v>603</v>
      </c>
      <c r="D35" s="32" t="s">
        <v>1673</v>
      </c>
      <c r="E35" s="32" t="s">
        <v>1311</v>
      </c>
      <c r="F35" s="32" t="s">
        <v>1702</v>
      </c>
      <c r="G35" s="41" t="s">
        <v>136</v>
      </c>
      <c r="H35" s="43" t="s">
        <v>130</v>
      </c>
      <c r="I35" s="43" t="s">
        <v>953</v>
      </c>
      <c r="J35" s="17">
        <v>22080000</v>
      </c>
      <c r="K35" s="32" t="s">
        <v>1675</v>
      </c>
      <c r="L35" s="32" t="s">
        <v>205</v>
      </c>
      <c r="M35" s="41">
        <f>317-311</f>
        <v>6</v>
      </c>
      <c r="N35" s="32" t="s">
        <v>218</v>
      </c>
      <c r="O35" s="42" t="s">
        <v>214</v>
      </c>
      <c r="P35" s="41" t="s">
        <v>218</v>
      </c>
      <c r="Q35" s="32" t="s">
        <v>1720</v>
      </c>
      <c r="R35" s="32" t="s">
        <v>1721</v>
      </c>
      <c r="S35" s="32" t="s">
        <v>1703</v>
      </c>
      <c r="T35" s="32" t="s">
        <v>1704</v>
      </c>
      <c r="U35" s="32" t="s">
        <v>586</v>
      </c>
      <c r="V35" s="32" t="s">
        <v>327</v>
      </c>
      <c r="W35" s="32" t="s">
        <v>327</v>
      </c>
      <c r="X35" s="41" t="s">
        <v>1679</v>
      </c>
      <c r="Y35" s="32">
        <v>36</v>
      </c>
      <c r="Z35" s="22" t="s">
        <v>1680</v>
      </c>
      <c r="AA35" s="22" t="s">
        <v>1680</v>
      </c>
      <c r="AB35" s="22" t="s">
        <v>1680</v>
      </c>
      <c r="AC35" s="22" t="s">
        <v>1680</v>
      </c>
      <c r="AD35" s="32" t="s">
        <v>1742</v>
      </c>
      <c r="AE35" s="32" t="s">
        <v>1702</v>
      </c>
      <c r="AF35" s="36">
        <v>165528196.56999999</v>
      </c>
      <c r="AG35" s="22" t="s">
        <v>1682</v>
      </c>
      <c r="AH35" s="21" t="s">
        <v>1680</v>
      </c>
      <c r="AI35" s="21" t="s">
        <v>1680</v>
      </c>
      <c r="AJ35" s="22">
        <v>44470</v>
      </c>
      <c r="AK35" s="18">
        <v>90</v>
      </c>
      <c r="AL35" s="19" t="s">
        <v>1691</v>
      </c>
      <c r="AM35" s="37">
        <v>0.36</v>
      </c>
      <c r="AN35" s="23">
        <v>0.2</v>
      </c>
      <c r="AO35" s="21">
        <v>0</v>
      </c>
      <c r="AP35" s="24">
        <v>0.2</v>
      </c>
      <c r="AQ35" s="38">
        <v>0.2</v>
      </c>
      <c r="AR35" s="39">
        <f t="shared" si="21"/>
        <v>0</v>
      </c>
      <c r="AS35" s="39">
        <f t="shared" si="22"/>
        <v>0.2</v>
      </c>
      <c r="AT35" s="19" t="s">
        <v>1684</v>
      </c>
      <c r="AU35" s="19">
        <f t="shared" si="4"/>
        <v>1.2000000000000002</v>
      </c>
      <c r="AV35" s="19" t="str">
        <f t="shared" si="5"/>
        <v>Km</v>
      </c>
      <c r="AW35" s="33"/>
      <c r="AX35" s="33"/>
      <c r="AY35" s="33"/>
      <c r="AZ35" s="33"/>
    </row>
    <row r="36" spans="1:52" ht="38.25" customHeight="1" x14ac:dyDescent="0.25">
      <c r="A36" s="41"/>
      <c r="B36" s="44">
        <v>206</v>
      </c>
      <c r="C36" s="42" t="s">
        <v>603</v>
      </c>
      <c r="D36" s="32" t="s">
        <v>1673</v>
      </c>
      <c r="E36" s="32" t="s">
        <v>1311</v>
      </c>
      <c r="F36" s="32" t="s">
        <v>1705</v>
      </c>
      <c r="G36" s="41" t="s">
        <v>136</v>
      </c>
      <c r="H36" s="43" t="s">
        <v>130</v>
      </c>
      <c r="I36" s="43" t="s">
        <v>953</v>
      </c>
      <c r="J36" s="17">
        <v>22284000</v>
      </c>
      <c r="K36" s="32" t="s">
        <v>1675</v>
      </c>
      <c r="L36" s="32" t="s">
        <v>205</v>
      </c>
      <c r="M36" s="41">
        <v>6</v>
      </c>
      <c r="N36" s="32" t="s">
        <v>218</v>
      </c>
      <c r="O36" s="42" t="s">
        <v>214</v>
      </c>
      <c r="P36" s="41" t="s">
        <v>218</v>
      </c>
      <c r="Q36" s="32" t="s">
        <v>1722</v>
      </c>
      <c r="R36" s="32" t="s">
        <v>1723</v>
      </c>
      <c r="S36" s="32" t="s">
        <v>1706</v>
      </c>
      <c r="T36" s="32" t="s">
        <v>1707</v>
      </c>
      <c r="U36" s="32" t="s">
        <v>586</v>
      </c>
      <c r="V36" s="32" t="s">
        <v>327</v>
      </c>
      <c r="W36" s="32" t="s">
        <v>1708</v>
      </c>
      <c r="X36" s="41" t="s">
        <v>1679</v>
      </c>
      <c r="Y36" s="32">
        <v>20</v>
      </c>
      <c r="Z36" s="22" t="s">
        <v>1680</v>
      </c>
      <c r="AA36" s="22" t="s">
        <v>1680</v>
      </c>
      <c r="AB36" s="22" t="s">
        <v>1680</v>
      </c>
      <c r="AC36" s="22" t="s">
        <v>1680</v>
      </c>
      <c r="AD36" s="32" t="s">
        <v>1743</v>
      </c>
      <c r="AE36" s="32" t="s">
        <v>1705</v>
      </c>
      <c r="AF36" s="36">
        <v>48497877</v>
      </c>
      <c r="AG36" s="22" t="s">
        <v>1682</v>
      </c>
      <c r="AH36" s="21" t="s">
        <v>1680</v>
      </c>
      <c r="AI36" s="21" t="s">
        <v>1680</v>
      </c>
      <c r="AJ36" s="22">
        <v>44482</v>
      </c>
      <c r="AK36" s="18">
        <v>60</v>
      </c>
      <c r="AL36" s="19" t="s">
        <v>1709</v>
      </c>
      <c r="AM36" s="37">
        <v>0.35</v>
      </c>
      <c r="AN36" s="23">
        <v>0.15</v>
      </c>
      <c r="AO36" s="21">
        <v>0</v>
      </c>
      <c r="AP36" s="24">
        <v>0.15</v>
      </c>
      <c r="AQ36" s="38">
        <v>0.15</v>
      </c>
      <c r="AR36" s="39">
        <f t="shared" si="21"/>
        <v>0</v>
      </c>
      <c r="AS36" s="39">
        <f t="shared" si="22"/>
        <v>0.15</v>
      </c>
      <c r="AT36" s="19" t="s">
        <v>1684</v>
      </c>
      <c r="AU36" s="19">
        <f t="shared" si="4"/>
        <v>0.89999999999999991</v>
      </c>
      <c r="AV36" s="19" t="str">
        <f t="shared" si="5"/>
        <v>Km</v>
      </c>
      <c r="AW36" s="33"/>
      <c r="AX36" s="33"/>
      <c r="AY36" s="33"/>
      <c r="AZ36" s="33"/>
    </row>
    <row r="37" spans="1:52" ht="38.25" customHeight="1" x14ac:dyDescent="0.25">
      <c r="A37" s="41"/>
      <c r="B37" s="44">
        <v>206</v>
      </c>
      <c r="C37" s="42" t="s">
        <v>603</v>
      </c>
      <c r="D37" s="32" t="s">
        <v>1673</v>
      </c>
      <c r="E37" s="32" t="s">
        <v>1311</v>
      </c>
      <c r="F37" s="32" t="s">
        <v>1710</v>
      </c>
      <c r="G37" s="41" t="s">
        <v>136</v>
      </c>
      <c r="H37" s="43" t="s">
        <v>130</v>
      </c>
      <c r="I37" s="43" t="s">
        <v>953</v>
      </c>
      <c r="J37" s="17">
        <v>165528200</v>
      </c>
      <c r="K37" s="32" t="s">
        <v>1675</v>
      </c>
      <c r="L37" s="32" t="s">
        <v>205</v>
      </c>
      <c r="M37" s="41">
        <v>29</v>
      </c>
      <c r="N37" s="32" t="s">
        <v>218</v>
      </c>
      <c r="O37" s="42" t="s">
        <v>214</v>
      </c>
      <c r="P37" s="41" t="s">
        <v>218</v>
      </c>
      <c r="Q37" s="32" t="s">
        <v>1723</v>
      </c>
      <c r="R37" s="32" t="s">
        <v>1724</v>
      </c>
      <c r="S37" s="32" t="s">
        <v>1707</v>
      </c>
      <c r="T37" s="32" t="s">
        <v>1711</v>
      </c>
      <c r="U37" s="32" t="s">
        <v>586</v>
      </c>
      <c r="V37" s="32" t="s">
        <v>327</v>
      </c>
      <c r="W37" s="32" t="s">
        <v>1712</v>
      </c>
      <c r="X37" s="41" t="s">
        <v>1679</v>
      </c>
      <c r="Y37" s="32">
        <v>28</v>
      </c>
      <c r="Z37" s="22" t="s">
        <v>1680</v>
      </c>
      <c r="AA37" s="22" t="s">
        <v>1680</v>
      </c>
      <c r="AB37" s="22" t="s">
        <v>1680</v>
      </c>
      <c r="AC37" s="22" t="s">
        <v>1680</v>
      </c>
      <c r="AD37" s="32" t="s">
        <v>1744</v>
      </c>
      <c r="AE37" s="32" t="s">
        <v>1710</v>
      </c>
      <c r="AF37" s="36">
        <v>112005611</v>
      </c>
      <c r="AG37" s="22" t="s">
        <v>1682</v>
      </c>
      <c r="AH37" s="21" t="s">
        <v>1680</v>
      </c>
      <c r="AI37" s="21" t="s">
        <v>1680</v>
      </c>
      <c r="AJ37" s="22">
        <v>44470</v>
      </c>
      <c r="AK37" s="18">
        <v>90</v>
      </c>
      <c r="AL37" s="19" t="s">
        <v>1709</v>
      </c>
      <c r="AM37" s="37">
        <v>0.36</v>
      </c>
      <c r="AN37" s="23">
        <v>0.15</v>
      </c>
      <c r="AO37" s="21">
        <v>0</v>
      </c>
      <c r="AP37" s="24">
        <v>0.15</v>
      </c>
      <c r="AQ37" s="38">
        <v>0.15</v>
      </c>
      <c r="AR37" s="39">
        <f t="shared" si="21"/>
        <v>0</v>
      </c>
      <c r="AS37" s="39">
        <f t="shared" si="22"/>
        <v>0.15</v>
      </c>
      <c r="AT37" s="19" t="s">
        <v>1684</v>
      </c>
      <c r="AU37" s="19">
        <f t="shared" si="4"/>
        <v>4.3499999999999996</v>
      </c>
      <c r="AV37" s="19" t="str">
        <f t="shared" si="5"/>
        <v>Km</v>
      </c>
      <c r="AW37" s="33"/>
      <c r="AX37" s="33"/>
      <c r="AY37" s="33"/>
      <c r="AZ37" s="33"/>
    </row>
    <row r="38" spans="1:52" ht="102" customHeight="1" x14ac:dyDescent="0.25">
      <c r="A38" s="41"/>
      <c r="B38" s="44" t="s">
        <v>647</v>
      </c>
      <c r="C38" s="42" t="s">
        <v>617</v>
      </c>
      <c r="D38" s="32" t="s">
        <v>639</v>
      </c>
      <c r="E38" s="32" t="s">
        <v>655</v>
      </c>
      <c r="F38" s="32" t="s">
        <v>56</v>
      </c>
      <c r="G38" s="41" t="s">
        <v>136</v>
      </c>
      <c r="H38" s="43" t="s">
        <v>131</v>
      </c>
      <c r="I38" s="43" t="s">
        <v>953</v>
      </c>
      <c r="J38" s="17"/>
      <c r="K38" s="32" t="s">
        <v>165</v>
      </c>
      <c r="L38" s="32" t="s">
        <v>205</v>
      </c>
      <c r="M38" s="41">
        <v>219.18299999999999</v>
      </c>
      <c r="N38" s="32" t="s">
        <v>218</v>
      </c>
      <c r="O38" s="42" t="s">
        <v>214</v>
      </c>
      <c r="P38" s="41" t="s">
        <v>218</v>
      </c>
      <c r="Q38" s="32"/>
      <c r="R38" s="32"/>
      <c r="S38" s="32"/>
      <c r="T38" s="32"/>
      <c r="U38" s="32" t="s">
        <v>585</v>
      </c>
      <c r="V38" s="32" t="s">
        <v>329</v>
      </c>
      <c r="W38" s="32" t="s">
        <v>330</v>
      </c>
      <c r="X38" s="41"/>
      <c r="Y38" s="32"/>
      <c r="Z38" s="22"/>
      <c r="AA38" s="22"/>
      <c r="AB38" s="22"/>
      <c r="AC38" s="22"/>
      <c r="AD38" s="32"/>
      <c r="AE38" s="32" t="s">
        <v>56</v>
      </c>
      <c r="AF38" s="36"/>
      <c r="AG38" s="22"/>
      <c r="AH38" s="21"/>
      <c r="AI38" s="21"/>
      <c r="AJ38" s="22"/>
      <c r="AK38" s="18"/>
      <c r="AL38" s="19"/>
      <c r="AM38" s="37" t="e">
        <f t="shared" ca="1" si="13"/>
        <v>#DIV/0!</v>
      </c>
      <c r="AN38" s="23">
        <v>1</v>
      </c>
      <c r="AO38" s="21"/>
      <c r="AP38" s="24">
        <v>1</v>
      </c>
      <c r="AQ38" s="38">
        <f t="shared" si="1"/>
        <v>1</v>
      </c>
      <c r="AR38" s="39">
        <f t="shared" si="14"/>
        <v>0</v>
      </c>
      <c r="AS38" s="39">
        <f t="shared" si="15"/>
        <v>1</v>
      </c>
      <c r="AT38" s="19" t="s">
        <v>1629</v>
      </c>
      <c r="AU38" s="19">
        <f t="shared" si="4"/>
        <v>219.18299999999999</v>
      </c>
      <c r="AV38" s="19" t="str">
        <f t="shared" si="5"/>
        <v>Km</v>
      </c>
      <c r="AW38" s="33"/>
      <c r="AX38" s="33"/>
      <c r="AY38" s="33"/>
      <c r="AZ38" s="33"/>
    </row>
    <row r="39" spans="1:52" ht="93" customHeight="1" x14ac:dyDescent="0.25">
      <c r="A39" s="41"/>
      <c r="B39" s="44" t="s">
        <v>647</v>
      </c>
      <c r="C39" s="42" t="s">
        <v>617</v>
      </c>
      <c r="D39" s="32" t="s">
        <v>639</v>
      </c>
      <c r="E39" s="32" t="s">
        <v>655</v>
      </c>
      <c r="F39" s="32" t="s">
        <v>57</v>
      </c>
      <c r="G39" s="41" t="s">
        <v>132</v>
      </c>
      <c r="H39" s="43" t="s">
        <v>131</v>
      </c>
      <c r="I39" s="43" t="s">
        <v>953</v>
      </c>
      <c r="J39" s="17"/>
      <c r="K39" s="32" t="s">
        <v>166</v>
      </c>
      <c r="L39" s="32" t="s">
        <v>205</v>
      </c>
      <c r="M39" s="41">
        <v>0.8</v>
      </c>
      <c r="N39" s="32" t="s">
        <v>227</v>
      </c>
      <c r="O39" s="42" t="s">
        <v>214</v>
      </c>
      <c r="P39" s="41" t="s">
        <v>215</v>
      </c>
      <c r="Q39" s="32"/>
      <c r="R39" s="32"/>
      <c r="S39" s="32"/>
      <c r="T39" s="32"/>
      <c r="U39" s="32" t="s">
        <v>585</v>
      </c>
      <c r="V39" s="32" t="s">
        <v>331</v>
      </c>
      <c r="W39" s="32" t="s">
        <v>332</v>
      </c>
      <c r="X39" s="41"/>
      <c r="Y39" s="32"/>
      <c r="Z39" s="22"/>
      <c r="AA39" s="22"/>
      <c r="AB39" s="22"/>
      <c r="AC39" s="22"/>
      <c r="AD39" s="32" t="s">
        <v>1647</v>
      </c>
      <c r="AE39" s="32" t="s">
        <v>57</v>
      </c>
      <c r="AF39" s="36">
        <v>216850000</v>
      </c>
      <c r="AG39" s="22"/>
      <c r="AH39" s="21"/>
      <c r="AI39" s="21"/>
      <c r="AJ39" s="22">
        <v>44012</v>
      </c>
      <c r="AK39" s="18">
        <v>90</v>
      </c>
      <c r="AL39" s="19" t="s">
        <v>1648</v>
      </c>
      <c r="AM39" s="37">
        <f t="shared" ca="1" si="13"/>
        <v>-13.644444444444444</v>
      </c>
      <c r="AN39" s="23">
        <v>1</v>
      </c>
      <c r="AO39" s="21"/>
      <c r="AP39" s="24">
        <v>1</v>
      </c>
      <c r="AQ39" s="38">
        <f t="shared" si="1"/>
        <v>1</v>
      </c>
      <c r="AR39" s="39">
        <f t="shared" si="14"/>
        <v>0</v>
      </c>
      <c r="AS39" s="39">
        <f t="shared" si="15"/>
        <v>1</v>
      </c>
      <c r="AT39" s="19" t="s">
        <v>1649</v>
      </c>
      <c r="AU39" s="19">
        <f t="shared" si="4"/>
        <v>0.8</v>
      </c>
      <c r="AV39" s="19" t="str">
        <f t="shared" si="5"/>
        <v>Km</v>
      </c>
      <c r="AW39" s="33"/>
      <c r="AX39" s="33"/>
      <c r="AY39" s="33"/>
      <c r="AZ39" s="33"/>
    </row>
    <row r="40" spans="1:52" ht="25.5" customHeight="1" x14ac:dyDescent="0.25">
      <c r="A40" s="41"/>
      <c r="B40" s="44" t="s">
        <v>647</v>
      </c>
      <c r="C40" s="42" t="s">
        <v>617</v>
      </c>
      <c r="D40" s="32" t="s">
        <v>639</v>
      </c>
      <c r="E40" s="32" t="s">
        <v>655</v>
      </c>
      <c r="F40" s="32" t="s">
        <v>58</v>
      </c>
      <c r="G40" s="41" t="s">
        <v>132</v>
      </c>
      <c r="H40" s="43" t="s">
        <v>131</v>
      </c>
      <c r="I40" s="43" t="s">
        <v>953</v>
      </c>
      <c r="J40" s="17"/>
      <c r="K40" s="32" t="s">
        <v>166</v>
      </c>
      <c r="L40" s="32" t="s">
        <v>205</v>
      </c>
      <c r="M40" s="41">
        <v>5</v>
      </c>
      <c r="N40" s="32" t="s">
        <v>227</v>
      </c>
      <c r="O40" s="42" t="s">
        <v>214</v>
      </c>
      <c r="P40" s="41" t="s">
        <v>215</v>
      </c>
      <c r="Q40" s="32"/>
      <c r="R40" s="32"/>
      <c r="S40" s="32"/>
      <c r="T40" s="32"/>
      <c r="U40" s="32" t="s">
        <v>585</v>
      </c>
      <c r="V40" s="32" t="s">
        <v>316</v>
      </c>
      <c r="W40" s="32"/>
      <c r="X40" s="41"/>
      <c r="Y40" s="32"/>
      <c r="Z40" s="22"/>
      <c r="AA40" s="22"/>
      <c r="AB40" s="22"/>
      <c r="AC40" s="22"/>
      <c r="AD40" s="32"/>
      <c r="AE40" s="32" t="s">
        <v>58</v>
      </c>
      <c r="AF40" s="36"/>
      <c r="AG40" s="22"/>
      <c r="AH40" s="21"/>
      <c r="AI40" s="21"/>
      <c r="AJ40" s="22"/>
      <c r="AK40" s="18"/>
      <c r="AL40" s="19"/>
      <c r="AM40" s="37" t="e">
        <f t="shared" ca="1" si="13"/>
        <v>#DIV/0!</v>
      </c>
      <c r="AN40" s="23">
        <v>0.15</v>
      </c>
      <c r="AO40" s="21"/>
      <c r="AP40" s="24">
        <v>0.15</v>
      </c>
      <c r="AQ40" s="38">
        <f t="shared" si="1"/>
        <v>0.15</v>
      </c>
      <c r="AR40" s="39">
        <f t="shared" si="14"/>
        <v>0</v>
      </c>
      <c r="AS40" s="39">
        <f t="shared" si="15"/>
        <v>0.15</v>
      </c>
      <c r="AT40" s="19"/>
      <c r="AU40" s="19">
        <f t="shared" si="4"/>
        <v>0.75</v>
      </c>
      <c r="AV40" s="19" t="str">
        <f t="shared" si="5"/>
        <v>Km</v>
      </c>
      <c r="AW40" s="33"/>
      <c r="AX40" s="33"/>
      <c r="AY40" s="33"/>
      <c r="AZ40" s="33"/>
    </row>
    <row r="41" spans="1:52" ht="100.5" customHeight="1" x14ac:dyDescent="0.25">
      <c r="A41" s="41"/>
      <c r="B41" s="44" t="s">
        <v>647</v>
      </c>
      <c r="C41" s="42" t="s">
        <v>617</v>
      </c>
      <c r="D41" s="32" t="s">
        <v>639</v>
      </c>
      <c r="E41" s="32" t="s">
        <v>655</v>
      </c>
      <c r="F41" s="32" t="s">
        <v>59</v>
      </c>
      <c r="G41" s="41" t="s">
        <v>132</v>
      </c>
      <c r="H41" s="43" t="s">
        <v>131</v>
      </c>
      <c r="I41" s="43" t="s">
        <v>953</v>
      </c>
      <c r="J41" s="17"/>
      <c r="K41" s="32" t="s">
        <v>167</v>
      </c>
      <c r="L41" s="32" t="s">
        <v>205</v>
      </c>
      <c r="M41" s="41">
        <v>15</v>
      </c>
      <c r="N41" s="32" t="s">
        <v>227</v>
      </c>
      <c r="O41" s="42" t="s">
        <v>214</v>
      </c>
      <c r="P41" s="41" t="s">
        <v>215</v>
      </c>
      <c r="Q41" s="32"/>
      <c r="R41" s="32"/>
      <c r="S41" s="32"/>
      <c r="T41" s="32"/>
      <c r="U41" s="32" t="s">
        <v>585</v>
      </c>
      <c r="V41" s="32" t="s">
        <v>316</v>
      </c>
      <c r="W41" s="32"/>
      <c r="X41" s="41"/>
      <c r="Y41" s="32"/>
      <c r="Z41" s="22"/>
      <c r="AA41" s="22"/>
      <c r="AB41" s="22"/>
      <c r="AC41" s="22"/>
      <c r="AD41" s="32"/>
      <c r="AE41" s="32" t="s">
        <v>59</v>
      </c>
      <c r="AF41" s="36"/>
      <c r="AG41" s="22"/>
      <c r="AH41" s="21"/>
      <c r="AI41" s="21"/>
      <c r="AJ41" s="22"/>
      <c r="AK41" s="18"/>
      <c r="AL41" s="19"/>
      <c r="AM41" s="37" t="e">
        <f t="shared" ca="1" si="13"/>
        <v>#DIV/0!</v>
      </c>
      <c r="AN41" s="23">
        <v>0</v>
      </c>
      <c r="AO41" s="21"/>
      <c r="AP41" s="24">
        <v>0</v>
      </c>
      <c r="AQ41" s="38">
        <f t="shared" si="1"/>
        <v>0</v>
      </c>
      <c r="AR41" s="39">
        <f t="shared" si="14"/>
        <v>0</v>
      </c>
      <c r="AS41" s="39">
        <f t="shared" si="15"/>
        <v>0</v>
      </c>
      <c r="AT41" s="19" t="s">
        <v>1630</v>
      </c>
      <c r="AU41" s="19">
        <f t="shared" si="4"/>
        <v>0</v>
      </c>
      <c r="AV41" s="19" t="str">
        <f t="shared" si="5"/>
        <v>Km</v>
      </c>
      <c r="AW41" s="33"/>
      <c r="AX41" s="33"/>
      <c r="AY41" s="33"/>
      <c r="AZ41" s="33"/>
    </row>
    <row r="42" spans="1:52" ht="140.25" customHeight="1" x14ac:dyDescent="0.25">
      <c r="A42" s="41"/>
      <c r="B42" s="44" t="s">
        <v>646</v>
      </c>
      <c r="C42" s="42" t="s">
        <v>608</v>
      </c>
      <c r="D42" s="32" t="s">
        <v>629</v>
      </c>
      <c r="E42" s="32" t="s">
        <v>1312</v>
      </c>
      <c r="F42" s="32" t="s">
        <v>1211</v>
      </c>
      <c r="G42" s="41" t="s">
        <v>137</v>
      </c>
      <c r="H42" s="43" t="s">
        <v>131</v>
      </c>
      <c r="I42" s="43" t="s">
        <v>953</v>
      </c>
      <c r="J42" s="17">
        <v>700000000</v>
      </c>
      <c r="K42" s="32" t="s">
        <v>1096</v>
      </c>
      <c r="L42" s="32" t="s">
        <v>2044</v>
      </c>
      <c r="M42" s="41">
        <v>0</v>
      </c>
      <c r="N42" s="32" t="s">
        <v>235</v>
      </c>
      <c r="O42" s="42" t="s">
        <v>214</v>
      </c>
      <c r="P42" s="41" t="s">
        <v>1198</v>
      </c>
      <c r="Q42" s="32" t="s">
        <v>1417</v>
      </c>
      <c r="R42" s="32" t="s">
        <v>1416</v>
      </c>
      <c r="S42" s="32" t="s">
        <v>266</v>
      </c>
      <c r="T42" s="32" t="s">
        <v>1213</v>
      </c>
      <c r="U42" s="32" t="s">
        <v>589</v>
      </c>
      <c r="V42" s="32" t="s">
        <v>1209</v>
      </c>
      <c r="W42" s="32" t="s">
        <v>1210</v>
      </c>
      <c r="X42" s="41"/>
      <c r="Y42" s="32"/>
      <c r="Z42" s="22">
        <v>44438</v>
      </c>
      <c r="AA42" s="22">
        <v>44446</v>
      </c>
      <c r="AB42" s="22">
        <v>44446</v>
      </c>
      <c r="AC42" s="22"/>
      <c r="AD42" s="32" t="s">
        <v>1214</v>
      </c>
      <c r="AE42" s="32" t="s">
        <v>1215</v>
      </c>
      <c r="AF42" s="36">
        <v>697578592.41999996</v>
      </c>
      <c r="AG42" s="22"/>
      <c r="AH42" s="21"/>
      <c r="AI42" s="21"/>
      <c r="AJ42" s="22">
        <v>44152</v>
      </c>
      <c r="AK42" s="18">
        <v>25</v>
      </c>
      <c r="AL42" s="19" t="s">
        <v>543</v>
      </c>
      <c r="AM42" s="54" t="s">
        <v>1212</v>
      </c>
      <c r="AN42" s="23">
        <v>0.49</v>
      </c>
      <c r="AO42" s="23">
        <v>0.2</v>
      </c>
      <c r="AP42" s="24">
        <v>0.49</v>
      </c>
      <c r="AQ42" s="38">
        <f t="shared" si="1"/>
        <v>0.49</v>
      </c>
      <c r="AR42" s="39">
        <f>AQ42-AP42</f>
        <v>0</v>
      </c>
      <c r="AS42" s="39">
        <f>AN42</f>
        <v>0.49</v>
      </c>
      <c r="AT42" s="19" t="s">
        <v>1212</v>
      </c>
      <c r="AU42" s="19">
        <f t="shared" si="4"/>
        <v>0</v>
      </c>
      <c r="AV42" s="19" t="str">
        <f t="shared" si="5"/>
        <v>Nombre de rapports</v>
      </c>
      <c r="AW42" s="33"/>
      <c r="AX42" s="33"/>
      <c r="AY42" s="33"/>
      <c r="AZ42" s="33"/>
    </row>
    <row r="43" spans="1:52" ht="102" customHeight="1" x14ac:dyDescent="0.25">
      <c r="A43" s="41"/>
      <c r="B43" s="44" t="s">
        <v>646</v>
      </c>
      <c r="C43" s="42" t="s">
        <v>608</v>
      </c>
      <c r="D43" s="32" t="s">
        <v>629</v>
      </c>
      <c r="E43" s="32" t="s">
        <v>1312</v>
      </c>
      <c r="F43" s="32" t="s">
        <v>61</v>
      </c>
      <c r="G43" s="41" t="s">
        <v>137</v>
      </c>
      <c r="H43" s="43" t="s">
        <v>1332</v>
      </c>
      <c r="I43" s="43" t="s">
        <v>141</v>
      </c>
      <c r="J43" s="17">
        <v>12000000000</v>
      </c>
      <c r="K43" s="32" t="s">
        <v>169</v>
      </c>
      <c r="L43" s="32" t="s">
        <v>2044</v>
      </c>
      <c r="M43" s="41">
        <v>26</v>
      </c>
      <c r="N43" s="32"/>
      <c r="O43" s="42" t="s">
        <v>214</v>
      </c>
      <c r="P43" s="41" t="s">
        <v>223</v>
      </c>
      <c r="Q43" s="32" t="s">
        <v>1419</v>
      </c>
      <c r="R43" s="32" t="s">
        <v>1418</v>
      </c>
      <c r="S43" s="32" t="s">
        <v>258</v>
      </c>
      <c r="T43" s="32" t="s">
        <v>259</v>
      </c>
      <c r="U43" s="32" t="s">
        <v>589</v>
      </c>
      <c r="V43" s="32" t="s">
        <v>336</v>
      </c>
      <c r="W43" s="32"/>
      <c r="X43" s="41"/>
      <c r="Y43" s="32"/>
      <c r="Z43" s="22"/>
      <c r="AA43" s="22"/>
      <c r="AB43" s="22"/>
      <c r="AC43" s="22"/>
      <c r="AD43" s="32" t="s">
        <v>431</v>
      </c>
      <c r="AE43" s="32" t="s">
        <v>61</v>
      </c>
      <c r="AF43" s="36">
        <v>9515881653.0799999</v>
      </c>
      <c r="AG43" s="22"/>
      <c r="AH43" s="21"/>
      <c r="AI43" s="21"/>
      <c r="AJ43" s="22">
        <v>44133</v>
      </c>
      <c r="AK43" s="18">
        <v>930</v>
      </c>
      <c r="AL43" s="19" t="s">
        <v>543</v>
      </c>
      <c r="AM43" s="37">
        <f ca="1">(AK43-((TODAY())-AJ43))/AK43</f>
        <v>-0.2870967741935484</v>
      </c>
      <c r="AN43" s="23">
        <v>0.15</v>
      </c>
      <c r="AO43" s="23">
        <v>0.2</v>
      </c>
      <c r="AP43" s="24">
        <v>0.15</v>
      </c>
      <c r="AQ43" s="38">
        <f t="shared" ref="AQ43:AQ81" si="23">AN43</f>
        <v>0.15</v>
      </c>
      <c r="AR43" s="39">
        <f>AQ43-AP43</f>
        <v>0</v>
      </c>
      <c r="AS43" s="39">
        <f>AN43</f>
        <v>0.15</v>
      </c>
      <c r="AT43" s="19" t="s">
        <v>1212</v>
      </c>
      <c r="AU43" s="19">
        <f t="shared" si="4"/>
        <v>3.9</v>
      </c>
      <c r="AV43" s="19" t="str">
        <f t="shared" si="5"/>
        <v>Nombre de rapports</v>
      </c>
      <c r="AW43" s="33"/>
      <c r="AX43" s="33"/>
      <c r="AY43" s="33"/>
      <c r="AZ43" s="33"/>
    </row>
    <row r="44" spans="1:52" ht="51" customHeight="1" x14ac:dyDescent="0.25">
      <c r="A44" s="41"/>
      <c r="B44" s="44" t="s">
        <v>646</v>
      </c>
      <c r="C44" s="42" t="s">
        <v>608</v>
      </c>
      <c r="D44" s="32" t="s">
        <v>629</v>
      </c>
      <c r="E44" s="32" t="s">
        <v>1312</v>
      </c>
      <c r="F44" s="32" t="s">
        <v>62</v>
      </c>
      <c r="G44" s="41" t="s">
        <v>137</v>
      </c>
      <c r="H44" s="43" t="s">
        <v>1332</v>
      </c>
      <c r="I44" s="43" t="s">
        <v>142</v>
      </c>
      <c r="J44" s="17">
        <v>15000000000</v>
      </c>
      <c r="K44" s="32" t="s">
        <v>170</v>
      </c>
      <c r="L44" s="32" t="s">
        <v>2044</v>
      </c>
      <c r="M44" s="41">
        <v>31</v>
      </c>
      <c r="N44" s="32"/>
      <c r="O44" s="42" t="s">
        <v>214</v>
      </c>
      <c r="P44" s="41" t="s">
        <v>219</v>
      </c>
      <c r="Q44" s="32" t="s">
        <v>1420</v>
      </c>
      <c r="R44" s="32" t="s">
        <v>1415</v>
      </c>
      <c r="S44" s="32" t="s">
        <v>260</v>
      </c>
      <c r="T44" s="32" t="s">
        <v>261</v>
      </c>
      <c r="U44" s="32" t="s">
        <v>592</v>
      </c>
      <c r="V44" s="32" t="s">
        <v>337</v>
      </c>
      <c r="W44" s="32" t="s">
        <v>338</v>
      </c>
      <c r="X44" s="41"/>
      <c r="Y44" s="32"/>
      <c r="Z44" s="22"/>
      <c r="AA44" s="22"/>
      <c r="AB44" s="22"/>
      <c r="AC44" s="22"/>
      <c r="AD44" s="32" t="s">
        <v>1594</v>
      </c>
      <c r="AE44" s="32" t="s">
        <v>496</v>
      </c>
      <c r="AF44" s="36">
        <v>12274261104.5</v>
      </c>
      <c r="AG44" s="22"/>
      <c r="AH44" s="21"/>
      <c r="AI44" s="21">
        <v>3747277167.98</v>
      </c>
      <c r="AJ44" s="22">
        <v>44083</v>
      </c>
      <c r="AK44" s="18">
        <v>930</v>
      </c>
      <c r="AL44" s="19" t="s">
        <v>544</v>
      </c>
      <c r="AM44" s="37">
        <f ca="1">(AK44-((TODAY())-AJ44))/AK44</f>
        <v>-0.34086021505376346</v>
      </c>
      <c r="AN44" s="23">
        <v>0.4</v>
      </c>
      <c r="AO44" s="23">
        <v>0.36049999999999999</v>
      </c>
      <c r="AP44" s="24">
        <v>0.4</v>
      </c>
      <c r="AQ44" s="38">
        <f t="shared" si="23"/>
        <v>0.4</v>
      </c>
      <c r="AR44" s="39">
        <f>AQ44-AP44</f>
        <v>0</v>
      </c>
      <c r="AS44" s="39">
        <f>AN44</f>
        <v>0.4</v>
      </c>
      <c r="AT44" s="19"/>
      <c r="AU44" s="19">
        <f t="shared" si="4"/>
        <v>12.4</v>
      </c>
      <c r="AV44" s="19" t="str">
        <f t="shared" si="5"/>
        <v>Nombre de rapports</v>
      </c>
      <c r="AW44" s="33"/>
      <c r="AX44" s="33"/>
      <c r="AY44" s="33"/>
      <c r="AZ44" s="33"/>
    </row>
    <row r="45" spans="1:52" ht="60" customHeight="1" x14ac:dyDescent="0.25">
      <c r="A45" s="41"/>
      <c r="B45" s="44" t="s">
        <v>646</v>
      </c>
      <c r="C45" s="42" t="s">
        <v>608</v>
      </c>
      <c r="D45" s="32" t="s">
        <v>629</v>
      </c>
      <c r="E45" s="32" t="s">
        <v>1312</v>
      </c>
      <c r="F45" s="32" t="s">
        <v>63</v>
      </c>
      <c r="G45" s="41" t="s">
        <v>132</v>
      </c>
      <c r="H45" s="43" t="s">
        <v>1332</v>
      </c>
      <c r="I45" s="43" t="s">
        <v>142</v>
      </c>
      <c r="J45" s="17">
        <v>81808381500</v>
      </c>
      <c r="K45" s="32" t="s">
        <v>171</v>
      </c>
      <c r="L45" s="32" t="s">
        <v>205</v>
      </c>
      <c r="M45" s="41">
        <v>85</v>
      </c>
      <c r="N45" s="32" t="s">
        <v>207</v>
      </c>
      <c r="O45" s="42" t="s">
        <v>221</v>
      </c>
      <c r="P45" s="41" t="s">
        <v>215</v>
      </c>
      <c r="Q45" s="32" t="s">
        <v>1420</v>
      </c>
      <c r="R45" s="32" t="s">
        <v>1421</v>
      </c>
      <c r="S45" s="32" t="s">
        <v>260</v>
      </c>
      <c r="T45" s="32" t="s">
        <v>262</v>
      </c>
      <c r="U45" s="32" t="s">
        <v>587</v>
      </c>
      <c r="V45" s="32" t="s">
        <v>339</v>
      </c>
      <c r="W45" s="32" t="s">
        <v>340</v>
      </c>
      <c r="X45" s="41"/>
      <c r="Y45" s="32"/>
      <c r="Z45" s="22"/>
      <c r="AA45" s="22"/>
      <c r="AB45" s="22"/>
      <c r="AC45" s="22"/>
      <c r="AD45" s="32" t="s">
        <v>432</v>
      </c>
      <c r="AE45" s="32" t="s">
        <v>497</v>
      </c>
      <c r="AF45" s="36">
        <v>126557493203</v>
      </c>
      <c r="AG45" s="22"/>
      <c r="AH45" s="21"/>
      <c r="AI45" s="21"/>
      <c r="AJ45" s="22">
        <v>44156</v>
      </c>
      <c r="AK45" s="18">
        <v>900</v>
      </c>
      <c r="AL45" s="19" t="s">
        <v>545</v>
      </c>
      <c r="AM45" s="37">
        <f ca="1">(AK45-((TODAY())-AJ45))/AK45</f>
        <v>-0.30444444444444446</v>
      </c>
      <c r="AN45" s="23">
        <v>0.13200000000000001</v>
      </c>
      <c r="AO45" s="23">
        <v>3.95E-2</v>
      </c>
      <c r="AP45" s="24">
        <v>0.13200000000000001</v>
      </c>
      <c r="AQ45" s="38">
        <f t="shared" si="23"/>
        <v>0.13200000000000001</v>
      </c>
      <c r="AR45" s="39">
        <f>AQ45-AP45</f>
        <v>0</v>
      </c>
      <c r="AS45" s="39">
        <f>AN45</f>
        <v>0.13200000000000001</v>
      </c>
      <c r="AT45" s="19" t="s">
        <v>1923</v>
      </c>
      <c r="AU45" s="19">
        <f t="shared" si="4"/>
        <v>11.22</v>
      </c>
      <c r="AV45" s="19" t="str">
        <f t="shared" si="5"/>
        <v>Km</v>
      </c>
      <c r="AW45" s="33"/>
      <c r="AX45" s="33"/>
      <c r="AY45" s="33"/>
      <c r="AZ45" s="33"/>
    </row>
    <row r="46" spans="1:52" ht="60" customHeight="1" x14ac:dyDescent="0.25">
      <c r="A46" s="41"/>
      <c r="B46" s="44" t="s">
        <v>646</v>
      </c>
      <c r="C46" s="42" t="s">
        <v>608</v>
      </c>
      <c r="D46" s="32" t="s">
        <v>629</v>
      </c>
      <c r="E46" s="32" t="s">
        <v>1312</v>
      </c>
      <c r="F46" s="32" t="s">
        <v>64</v>
      </c>
      <c r="G46" s="41" t="s">
        <v>132</v>
      </c>
      <c r="H46" s="43" t="s">
        <v>1332</v>
      </c>
      <c r="I46" s="43" t="s">
        <v>142</v>
      </c>
      <c r="J46" s="17">
        <v>108059984700</v>
      </c>
      <c r="K46" s="32" t="s">
        <v>172</v>
      </c>
      <c r="L46" s="32" t="s">
        <v>205</v>
      </c>
      <c r="M46" s="41">
        <v>80</v>
      </c>
      <c r="N46" s="32" t="s">
        <v>207</v>
      </c>
      <c r="O46" s="42" t="s">
        <v>221</v>
      </c>
      <c r="P46" s="41" t="s">
        <v>215</v>
      </c>
      <c r="Q46" s="32" t="s">
        <v>1422</v>
      </c>
      <c r="R46" s="32" t="s">
        <v>1415</v>
      </c>
      <c r="S46" s="32" t="s">
        <v>263</v>
      </c>
      <c r="T46" s="32" t="s">
        <v>261</v>
      </c>
      <c r="U46" s="32" t="s">
        <v>587</v>
      </c>
      <c r="V46" s="32" t="s">
        <v>341</v>
      </c>
      <c r="W46" s="32" t="s">
        <v>342</v>
      </c>
      <c r="X46" s="41"/>
      <c r="Y46" s="32"/>
      <c r="Z46" s="22"/>
      <c r="AA46" s="22"/>
      <c r="AB46" s="22"/>
      <c r="AC46" s="22"/>
      <c r="AD46" s="32" t="s">
        <v>433</v>
      </c>
      <c r="AE46" s="32" t="s">
        <v>498</v>
      </c>
      <c r="AF46" s="36">
        <v>126456512400</v>
      </c>
      <c r="AG46" s="22"/>
      <c r="AH46" s="21"/>
      <c r="AI46" s="21"/>
      <c r="AJ46" s="22">
        <v>44061</v>
      </c>
      <c r="AK46" s="18">
        <v>900</v>
      </c>
      <c r="AL46" s="19" t="s">
        <v>546</v>
      </c>
      <c r="AM46" s="37">
        <f ca="1">(AK46-((TODAY())-AJ46))/AK46</f>
        <v>-0.41</v>
      </c>
      <c r="AN46" s="23">
        <v>0.4244</v>
      </c>
      <c r="AO46" s="23">
        <v>0.26629999999999998</v>
      </c>
      <c r="AP46" s="24">
        <v>0.4244</v>
      </c>
      <c r="AQ46" s="38">
        <f t="shared" si="23"/>
        <v>0.4244</v>
      </c>
      <c r="AR46" s="39">
        <f>AQ46-AP46</f>
        <v>0</v>
      </c>
      <c r="AS46" s="39">
        <f>AN46</f>
        <v>0.4244</v>
      </c>
      <c r="AT46" s="19" t="s">
        <v>1924</v>
      </c>
      <c r="AU46" s="19">
        <f t="shared" si="4"/>
        <v>33.951999999999998</v>
      </c>
      <c r="AV46" s="19" t="str">
        <f t="shared" si="5"/>
        <v>Km</v>
      </c>
      <c r="AW46" s="33"/>
      <c r="AX46" s="33"/>
      <c r="AY46" s="33"/>
      <c r="AZ46" s="33"/>
    </row>
    <row r="47" spans="1:52" ht="51" customHeight="1" x14ac:dyDescent="0.25">
      <c r="A47" s="41"/>
      <c r="B47" s="44" t="s">
        <v>646</v>
      </c>
      <c r="C47" s="42" t="s">
        <v>608</v>
      </c>
      <c r="D47" s="32" t="s">
        <v>629</v>
      </c>
      <c r="E47" s="32" t="s">
        <v>1312</v>
      </c>
      <c r="F47" s="32" t="s">
        <v>1201</v>
      </c>
      <c r="G47" s="41" t="s">
        <v>132</v>
      </c>
      <c r="H47" s="43" t="s">
        <v>1332</v>
      </c>
      <c r="I47" s="43" t="s">
        <v>1340</v>
      </c>
      <c r="J47" s="17">
        <v>79662169790</v>
      </c>
      <c r="K47" s="32" t="s">
        <v>1096</v>
      </c>
      <c r="L47" s="32" t="s">
        <v>205</v>
      </c>
      <c r="M47" s="41">
        <v>45</v>
      </c>
      <c r="N47" s="32" t="s">
        <v>1202</v>
      </c>
      <c r="O47" s="42" t="s">
        <v>214</v>
      </c>
      <c r="P47" s="41" t="s">
        <v>1200</v>
      </c>
      <c r="Q47" s="32" t="s">
        <v>1423</v>
      </c>
      <c r="R47" s="32" t="s">
        <v>1424</v>
      </c>
      <c r="S47" s="32" t="s">
        <v>266</v>
      </c>
      <c r="T47" s="32" t="s">
        <v>1203</v>
      </c>
      <c r="U47" s="32" t="s">
        <v>1625</v>
      </c>
      <c r="V47" s="32" t="s">
        <v>420</v>
      </c>
      <c r="W47" s="32" t="s">
        <v>1204</v>
      </c>
      <c r="X47" s="41"/>
      <c r="Y47" s="32"/>
      <c r="Z47" s="22" t="s">
        <v>933</v>
      </c>
      <c r="AA47" s="22" t="s">
        <v>933</v>
      </c>
      <c r="AB47" s="22" t="s">
        <v>933</v>
      </c>
      <c r="AC47" s="22" t="s">
        <v>933</v>
      </c>
      <c r="AD47" s="32" t="s">
        <v>933</v>
      </c>
      <c r="AE47" s="32" t="s">
        <v>1201</v>
      </c>
      <c r="AF47" s="36" t="s">
        <v>933</v>
      </c>
      <c r="AG47" s="22"/>
      <c r="AH47" s="21"/>
      <c r="AI47" s="21"/>
      <c r="AJ47" s="22"/>
      <c r="AK47" s="18" t="s">
        <v>933</v>
      </c>
      <c r="AL47" s="19" t="s">
        <v>933</v>
      </c>
      <c r="AM47" s="37" t="s">
        <v>933</v>
      </c>
      <c r="AN47" s="23" t="s">
        <v>933</v>
      </c>
      <c r="AO47" s="21" t="s">
        <v>933</v>
      </c>
      <c r="AP47" s="24"/>
      <c r="AQ47" s="38"/>
      <c r="AR47" s="39">
        <f t="shared" ref="AR47:AR48" si="24">AQ47-AP47</f>
        <v>0</v>
      </c>
      <c r="AS47" s="39"/>
      <c r="AT47" s="19" t="s">
        <v>1205</v>
      </c>
      <c r="AU47" s="19">
        <f t="shared" si="4"/>
        <v>0</v>
      </c>
      <c r="AV47" s="19" t="str">
        <f t="shared" si="5"/>
        <v>Km</v>
      </c>
      <c r="AW47" s="33"/>
      <c r="AX47" s="33"/>
      <c r="AY47" s="33"/>
      <c r="AZ47" s="33"/>
    </row>
    <row r="48" spans="1:52" ht="51" customHeight="1" x14ac:dyDescent="0.25">
      <c r="A48" s="41"/>
      <c r="B48" s="44" t="s">
        <v>646</v>
      </c>
      <c r="C48" s="42" t="s">
        <v>608</v>
      </c>
      <c r="D48" s="32" t="s">
        <v>629</v>
      </c>
      <c r="E48" s="32" t="s">
        <v>1312</v>
      </c>
      <c r="F48" s="32" t="s">
        <v>1206</v>
      </c>
      <c r="G48" s="41" t="s">
        <v>132</v>
      </c>
      <c r="H48" s="43" t="s">
        <v>1332</v>
      </c>
      <c r="I48" s="43" t="s">
        <v>1340</v>
      </c>
      <c r="J48" s="17">
        <v>69626690210</v>
      </c>
      <c r="K48" s="32" t="s">
        <v>1096</v>
      </c>
      <c r="L48" s="32" t="s">
        <v>205</v>
      </c>
      <c r="M48" s="41">
        <v>40</v>
      </c>
      <c r="N48" s="32" t="s">
        <v>1202</v>
      </c>
      <c r="O48" s="42" t="s">
        <v>214</v>
      </c>
      <c r="P48" s="41" t="s">
        <v>1200</v>
      </c>
      <c r="Q48" s="32" t="s">
        <v>1425</v>
      </c>
      <c r="R48" s="32" t="s">
        <v>1426</v>
      </c>
      <c r="S48" s="32" t="s">
        <v>1207</v>
      </c>
      <c r="T48" s="32" t="s">
        <v>1208</v>
      </c>
      <c r="U48" s="32" t="s">
        <v>589</v>
      </c>
      <c r="V48" s="32" t="s">
        <v>1209</v>
      </c>
      <c r="W48" s="32" t="s">
        <v>1210</v>
      </c>
      <c r="X48" s="41"/>
      <c r="Y48" s="32"/>
      <c r="Z48" s="22" t="s">
        <v>933</v>
      </c>
      <c r="AA48" s="22" t="s">
        <v>933</v>
      </c>
      <c r="AB48" s="22" t="s">
        <v>933</v>
      </c>
      <c r="AC48" s="22" t="s">
        <v>933</v>
      </c>
      <c r="AD48" s="32" t="s">
        <v>933</v>
      </c>
      <c r="AE48" s="32" t="s">
        <v>1206</v>
      </c>
      <c r="AF48" s="36" t="s">
        <v>933</v>
      </c>
      <c r="AG48" s="22"/>
      <c r="AH48" s="21"/>
      <c r="AI48" s="21"/>
      <c r="AJ48" s="22"/>
      <c r="AK48" s="18" t="s">
        <v>933</v>
      </c>
      <c r="AL48" s="19" t="s">
        <v>933</v>
      </c>
      <c r="AM48" s="37" t="s">
        <v>933</v>
      </c>
      <c r="AN48" s="23" t="s">
        <v>933</v>
      </c>
      <c r="AO48" s="23" t="s">
        <v>933</v>
      </c>
      <c r="AP48" s="24"/>
      <c r="AQ48" s="38"/>
      <c r="AR48" s="39">
        <f t="shared" si="24"/>
        <v>0</v>
      </c>
      <c r="AS48" s="39"/>
      <c r="AT48" s="19" t="s">
        <v>1205</v>
      </c>
      <c r="AU48" s="19">
        <f t="shared" si="4"/>
        <v>0</v>
      </c>
      <c r="AV48" s="19" t="str">
        <f t="shared" si="5"/>
        <v>Km</v>
      </c>
      <c r="AW48" s="33"/>
      <c r="AX48" s="33"/>
      <c r="AY48" s="33"/>
      <c r="AZ48" s="33"/>
    </row>
    <row r="49" spans="1:52" ht="89.25" customHeight="1" x14ac:dyDescent="0.25">
      <c r="A49" s="41"/>
      <c r="B49" s="44" t="s">
        <v>646</v>
      </c>
      <c r="C49" s="42" t="s">
        <v>609</v>
      </c>
      <c r="D49" s="32" t="s">
        <v>65</v>
      </c>
      <c r="E49" s="32" t="s">
        <v>652</v>
      </c>
      <c r="F49" s="32" t="s">
        <v>65</v>
      </c>
      <c r="G49" s="41" t="s">
        <v>132</v>
      </c>
      <c r="H49" s="43" t="s">
        <v>1332</v>
      </c>
      <c r="I49" s="43" t="s">
        <v>1339</v>
      </c>
      <c r="J49" s="17">
        <v>8551000000</v>
      </c>
      <c r="K49" s="32" t="s">
        <v>173</v>
      </c>
      <c r="L49" s="32" t="s">
        <v>205</v>
      </c>
      <c r="M49" s="41">
        <v>151.69999999999999</v>
      </c>
      <c r="N49" s="32" t="s">
        <v>241</v>
      </c>
      <c r="O49" s="42" t="s">
        <v>217</v>
      </c>
      <c r="P49" s="41" t="s">
        <v>215</v>
      </c>
      <c r="Q49" s="32" t="s">
        <v>1427</v>
      </c>
      <c r="R49" s="32" t="s">
        <v>1428</v>
      </c>
      <c r="S49" s="32" t="s">
        <v>264</v>
      </c>
      <c r="T49" s="32" t="s">
        <v>265</v>
      </c>
      <c r="U49" s="32" t="s">
        <v>343</v>
      </c>
      <c r="V49" s="32" t="s">
        <v>344</v>
      </c>
      <c r="W49" s="32" t="s">
        <v>345</v>
      </c>
      <c r="X49" s="41"/>
      <c r="Y49" s="32"/>
      <c r="Z49" s="22"/>
      <c r="AA49" s="22"/>
      <c r="AB49" s="22"/>
      <c r="AC49" s="22"/>
      <c r="AD49" s="32" t="s">
        <v>434</v>
      </c>
      <c r="AE49" s="32" t="s">
        <v>499</v>
      </c>
      <c r="AF49" s="36">
        <v>605365379136</v>
      </c>
      <c r="AG49" s="22"/>
      <c r="AH49" s="21"/>
      <c r="AI49" s="21" t="s">
        <v>734</v>
      </c>
      <c r="AJ49" s="22">
        <v>43807</v>
      </c>
      <c r="AK49" s="18">
        <v>885</v>
      </c>
      <c r="AL49" s="19" t="s">
        <v>545</v>
      </c>
      <c r="AM49" s="37">
        <f t="shared" ref="AM49:AM58" ca="1" si="25">(AK49-((TODAY())-AJ49))/AK49</f>
        <v>-0.72090395480225988</v>
      </c>
      <c r="AN49" s="23">
        <v>0.54</v>
      </c>
      <c r="AO49" s="23">
        <v>0.17</v>
      </c>
      <c r="AP49" s="24">
        <v>0.54</v>
      </c>
      <c r="AQ49" s="38">
        <f t="shared" si="23"/>
        <v>0.54</v>
      </c>
      <c r="AR49" s="39">
        <f t="shared" ref="AR49:AR59" si="26">AQ49-AP49</f>
        <v>0</v>
      </c>
      <c r="AS49" s="39">
        <f t="shared" ref="AS49:AS59" si="27">AN49</f>
        <v>0.54</v>
      </c>
      <c r="AT49" s="19" t="s">
        <v>733</v>
      </c>
      <c r="AU49" s="19">
        <f t="shared" si="4"/>
        <v>81.917999999999992</v>
      </c>
      <c r="AV49" s="19" t="str">
        <f t="shared" si="5"/>
        <v>Km</v>
      </c>
      <c r="AW49" s="33"/>
      <c r="AX49" s="33"/>
      <c r="AY49" s="33"/>
      <c r="AZ49" s="33"/>
    </row>
    <row r="50" spans="1:52" ht="89.25" customHeight="1" x14ac:dyDescent="0.25">
      <c r="A50" s="41"/>
      <c r="B50" s="44" t="s">
        <v>646</v>
      </c>
      <c r="C50" s="42">
        <v>393</v>
      </c>
      <c r="D50" s="32" t="s">
        <v>65</v>
      </c>
      <c r="E50" s="32" t="s">
        <v>652</v>
      </c>
      <c r="F50" s="32" t="s">
        <v>735</v>
      </c>
      <c r="G50" s="41" t="s">
        <v>137</v>
      </c>
      <c r="H50" s="43" t="s">
        <v>131</v>
      </c>
      <c r="I50" s="43" t="s">
        <v>953</v>
      </c>
      <c r="J50" s="17">
        <v>3233820776</v>
      </c>
      <c r="K50" s="32" t="s">
        <v>736</v>
      </c>
      <c r="L50" s="32" t="s">
        <v>2044</v>
      </c>
      <c r="M50" s="41"/>
      <c r="N50" s="32">
        <f>M50</f>
        <v>0</v>
      </c>
      <c r="O50" s="42" t="s">
        <v>221</v>
      </c>
      <c r="P50" s="41">
        <f>+N50</f>
        <v>0</v>
      </c>
      <c r="Q50" s="32" t="s">
        <v>1427</v>
      </c>
      <c r="R50" s="32" t="s">
        <v>1428</v>
      </c>
      <c r="S50" s="32" t="str">
        <f t="shared" ref="S50:X50" si="28">+S49</f>
        <v>0+000
Ambilobe</v>
      </c>
      <c r="T50" s="32" t="str">
        <f t="shared" si="28"/>
        <v>151+000
Vohémar</v>
      </c>
      <c r="U50" s="32" t="str">
        <f t="shared" si="28"/>
        <v>DIANA / SAVA</v>
      </c>
      <c r="V50" s="32" t="str">
        <f t="shared" si="28"/>
        <v>Ambilobe et Vohémar</v>
      </c>
      <c r="W50" s="32" t="str">
        <f t="shared" si="28"/>
        <v>Marivorahona, Ambakirano, Betsiaka, Maromokotra, Daraina, Nosibe (Madirobe), Ampondra, Vohémar</v>
      </c>
      <c r="X50" s="41">
        <f t="shared" si="28"/>
        <v>0</v>
      </c>
      <c r="Y50" s="32"/>
      <c r="Z50" s="22"/>
      <c r="AA50" s="22"/>
      <c r="AB50" s="22"/>
      <c r="AC50" s="22"/>
      <c r="AD50" s="32" t="s">
        <v>737</v>
      </c>
      <c r="AE50" s="32" t="s">
        <v>735</v>
      </c>
      <c r="AF50" s="36">
        <f>J50</f>
        <v>3233820776</v>
      </c>
      <c r="AG50" s="22"/>
      <c r="AH50" s="21"/>
      <c r="AI50" s="21"/>
      <c r="AJ50" s="22">
        <v>44211</v>
      </c>
      <c r="AK50" s="18">
        <v>450</v>
      </c>
      <c r="AL50" s="19" t="s">
        <v>738</v>
      </c>
      <c r="AM50" s="37">
        <f t="shared" ca="1" si="25"/>
        <v>-1.4866666666666666</v>
      </c>
      <c r="AN50" s="23">
        <v>0.67</v>
      </c>
      <c r="AO50" s="23">
        <v>0</v>
      </c>
      <c r="AP50" s="24">
        <v>0.67</v>
      </c>
      <c r="AQ50" s="38">
        <f t="shared" si="23"/>
        <v>0.67</v>
      </c>
      <c r="AR50" s="39">
        <f t="shared" si="26"/>
        <v>0</v>
      </c>
      <c r="AS50" s="39">
        <f t="shared" si="27"/>
        <v>0.67</v>
      </c>
      <c r="AT50" s="19"/>
      <c r="AU50" s="19">
        <f t="shared" si="4"/>
        <v>0</v>
      </c>
      <c r="AV50" s="19" t="str">
        <f t="shared" si="5"/>
        <v>Nombre de rapports</v>
      </c>
      <c r="AW50" s="33"/>
      <c r="AX50" s="33"/>
      <c r="AY50" s="33"/>
      <c r="AZ50" s="33"/>
    </row>
    <row r="51" spans="1:52" ht="63" customHeight="1" x14ac:dyDescent="0.25">
      <c r="A51" s="41"/>
      <c r="B51" s="44" t="s">
        <v>646</v>
      </c>
      <c r="C51" s="42"/>
      <c r="D51" s="32" t="s">
        <v>631</v>
      </c>
      <c r="E51" s="32" t="s">
        <v>1989</v>
      </c>
      <c r="F51" s="32" t="s">
        <v>67</v>
      </c>
      <c r="G51" s="41" t="s">
        <v>132</v>
      </c>
      <c r="H51" s="43" t="s">
        <v>1332</v>
      </c>
      <c r="I51" s="43" t="s">
        <v>143</v>
      </c>
      <c r="J51" s="17">
        <v>105379877776.8</v>
      </c>
      <c r="K51" s="32" t="s">
        <v>168</v>
      </c>
      <c r="L51" s="32" t="s">
        <v>205</v>
      </c>
      <c r="M51" s="41">
        <v>73</v>
      </c>
      <c r="N51" s="32" t="s">
        <v>215</v>
      </c>
      <c r="O51" s="42" t="s">
        <v>214</v>
      </c>
      <c r="P51" s="41" t="s">
        <v>215</v>
      </c>
      <c r="Q51" s="32"/>
      <c r="R51" s="32"/>
      <c r="S51" s="32" t="s">
        <v>257</v>
      </c>
      <c r="T51" s="32" t="s">
        <v>268</v>
      </c>
      <c r="U51" s="32" t="s">
        <v>588</v>
      </c>
      <c r="V51" s="32" t="s">
        <v>334</v>
      </c>
      <c r="W51" s="32" t="s">
        <v>335</v>
      </c>
      <c r="X51" s="41"/>
      <c r="Y51" s="32"/>
      <c r="Z51" s="22"/>
      <c r="AA51" s="22"/>
      <c r="AB51" s="22"/>
      <c r="AC51" s="22"/>
      <c r="AD51" s="32" t="s">
        <v>436</v>
      </c>
      <c r="AE51" s="32" t="s">
        <v>67</v>
      </c>
      <c r="AF51" s="36">
        <v>105379877776.8</v>
      </c>
      <c r="AG51" s="22"/>
      <c r="AH51" s="21"/>
      <c r="AI51" s="21"/>
      <c r="AJ51" s="22">
        <v>44287</v>
      </c>
      <c r="AK51" s="18">
        <v>720</v>
      </c>
      <c r="AL51" s="19" t="s">
        <v>545</v>
      </c>
      <c r="AM51" s="37">
        <f t="shared" ca="1" si="25"/>
        <v>-0.44861111111111113</v>
      </c>
      <c r="AN51" s="23">
        <v>0.25119999999999998</v>
      </c>
      <c r="AO51" s="23">
        <v>0.16420000000000001</v>
      </c>
      <c r="AP51" s="24">
        <v>0.24079999999999999</v>
      </c>
      <c r="AQ51" s="38">
        <f t="shared" si="23"/>
        <v>0.25119999999999998</v>
      </c>
      <c r="AR51" s="39">
        <f t="shared" si="26"/>
        <v>1.0399999999999993E-2</v>
      </c>
      <c r="AS51" s="39">
        <f t="shared" si="27"/>
        <v>0.25119999999999998</v>
      </c>
      <c r="AT51" s="19"/>
      <c r="AU51" s="19">
        <f t="shared" si="4"/>
        <v>18.337599999999998</v>
      </c>
      <c r="AV51" s="19" t="str">
        <f t="shared" si="5"/>
        <v>Km</v>
      </c>
      <c r="AW51" s="33"/>
      <c r="AX51" s="33"/>
      <c r="AY51" s="33"/>
      <c r="AZ51" s="33"/>
    </row>
    <row r="52" spans="1:52" ht="84" customHeight="1" x14ac:dyDescent="0.25">
      <c r="A52" s="41"/>
      <c r="B52" s="44" t="s">
        <v>646</v>
      </c>
      <c r="C52" s="42"/>
      <c r="D52" s="32"/>
      <c r="E52" s="32" t="s">
        <v>1989</v>
      </c>
      <c r="F52" s="32" t="s">
        <v>1990</v>
      </c>
      <c r="G52" s="41" t="s">
        <v>132</v>
      </c>
      <c r="H52" s="43" t="s">
        <v>1332</v>
      </c>
      <c r="I52" s="43" t="s">
        <v>140</v>
      </c>
      <c r="J52" s="17">
        <v>76374491592.809998</v>
      </c>
      <c r="K52" s="32" t="s">
        <v>168</v>
      </c>
      <c r="L52" s="32" t="s">
        <v>205</v>
      </c>
      <c r="M52" s="41">
        <v>40</v>
      </c>
      <c r="N52" s="32" t="s">
        <v>215</v>
      </c>
      <c r="O52" s="42" t="s">
        <v>214</v>
      </c>
      <c r="P52" s="41" t="s">
        <v>215</v>
      </c>
      <c r="Q52" s="32" t="s">
        <v>1954</v>
      </c>
      <c r="R52" s="32" t="s">
        <v>1955</v>
      </c>
      <c r="S52" s="32" t="s">
        <v>256</v>
      </c>
      <c r="T52" s="32" t="s">
        <v>257</v>
      </c>
      <c r="U52" s="32" t="s">
        <v>588</v>
      </c>
      <c r="V52" s="32" t="s">
        <v>334</v>
      </c>
      <c r="W52" s="32" t="s">
        <v>335</v>
      </c>
      <c r="X52" s="41">
        <v>34000</v>
      </c>
      <c r="Y52" s="32">
        <v>16</v>
      </c>
      <c r="Z52" s="22"/>
      <c r="AA52" s="22"/>
      <c r="AB52" s="22"/>
      <c r="AC52" s="22"/>
      <c r="AD52" s="32" t="s">
        <v>430</v>
      </c>
      <c r="AE52" s="32" t="s">
        <v>1990</v>
      </c>
      <c r="AF52" s="36">
        <v>76374491592.809998</v>
      </c>
      <c r="AG52" s="22"/>
      <c r="AH52" s="21"/>
      <c r="AI52" s="21"/>
      <c r="AJ52" s="22">
        <v>43748</v>
      </c>
      <c r="AK52" s="18">
        <v>540</v>
      </c>
      <c r="AL52" s="19" t="s">
        <v>542</v>
      </c>
      <c r="AM52" s="23">
        <v>0.874</v>
      </c>
      <c r="AN52" s="23">
        <v>0.94159999999999999</v>
      </c>
      <c r="AO52" s="23">
        <v>0.76659999999999995</v>
      </c>
      <c r="AP52" s="24">
        <v>0.92530000000000001</v>
      </c>
      <c r="AQ52" s="38">
        <f>AN52</f>
        <v>0.94159999999999999</v>
      </c>
      <c r="AR52" s="39">
        <f>AQ52-AP52</f>
        <v>1.6299999999999981E-2</v>
      </c>
      <c r="AS52" s="39">
        <f>AN52</f>
        <v>0.94159999999999999</v>
      </c>
      <c r="AT52" s="19"/>
      <c r="AU52" s="19">
        <f t="shared" si="4"/>
        <v>37.664000000000001</v>
      </c>
      <c r="AV52" s="19" t="str">
        <f t="shared" si="5"/>
        <v>Km</v>
      </c>
      <c r="AW52" s="33"/>
      <c r="AX52" s="33"/>
      <c r="AY52" s="33"/>
      <c r="AZ52" s="33"/>
    </row>
    <row r="53" spans="1:52" ht="75" customHeight="1" x14ac:dyDescent="0.25">
      <c r="A53" s="41"/>
      <c r="B53" s="44" t="s">
        <v>646</v>
      </c>
      <c r="C53" s="42"/>
      <c r="D53" s="32"/>
      <c r="E53" s="32" t="s">
        <v>1989</v>
      </c>
      <c r="F53" s="32" t="s">
        <v>60</v>
      </c>
      <c r="G53" s="41" t="s">
        <v>137</v>
      </c>
      <c r="H53" s="43" t="s">
        <v>1332</v>
      </c>
      <c r="I53" s="43" t="s">
        <v>140</v>
      </c>
      <c r="J53" s="17">
        <v>3330000</v>
      </c>
      <c r="K53" s="32" t="s">
        <v>1952</v>
      </c>
      <c r="L53" s="32" t="s">
        <v>205</v>
      </c>
      <c r="M53" s="41">
        <v>40</v>
      </c>
      <c r="N53" s="32" t="s">
        <v>1953</v>
      </c>
      <c r="O53" s="42" t="s">
        <v>214</v>
      </c>
      <c r="P53" s="41" t="s">
        <v>215</v>
      </c>
      <c r="Q53" s="32" t="s">
        <v>1954</v>
      </c>
      <c r="R53" s="32" t="s">
        <v>1955</v>
      </c>
      <c r="S53" s="32" t="s">
        <v>256</v>
      </c>
      <c r="T53" s="32" t="s">
        <v>257</v>
      </c>
      <c r="U53" s="32" t="s">
        <v>588</v>
      </c>
      <c r="V53" s="32" t="s">
        <v>334</v>
      </c>
      <c r="W53" s="32" t="s">
        <v>335</v>
      </c>
      <c r="X53" s="41"/>
      <c r="Y53" s="32"/>
      <c r="Z53" s="22"/>
      <c r="AA53" s="22"/>
      <c r="AB53" s="22"/>
      <c r="AC53" s="22"/>
      <c r="AD53" s="32" t="s">
        <v>1957</v>
      </c>
      <c r="AE53" s="32" t="s">
        <v>1956</v>
      </c>
      <c r="AF53" s="36">
        <v>2037492</v>
      </c>
      <c r="AG53" s="35" t="s">
        <v>1958</v>
      </c>
      <c r="AH53" s="21"/>
      <c r="AI53" s="21">
        <v>2037492</v>
      </c>
      <c r="AJ53" s="22">
        <v>43844</v>
      </c>
      <c r="AK53" s="18">
        <v>27</v>
      </c>
      <c r="AL53" s="19" t="s">
        <v>1959</v>
      </c>
      <c r="AM53" s="37">
        <f t="shared" ca="1" si="25"/>
        <v>-54.037037037037038</v>
      </c>
      <c r="AN53" s="23">
        <v>0.94</v>
      </c>
      <c r="AO53" s="23">
        <v>0</v>
      </c>
      <c r="AP53" s="24">
        <v>0.92</v>
      </c>
      <c r="AQ53" s="38">
        <f t="shared" si="23"/>
        <v>0.94</v>
      </c>
      <c r="AR53" s="39">
        <f t="shared" si="26"/>
        <v>1.9999999999999907E-2</v>
      </c>
      <c r="AS53" s="39">
        <f t="shared" si="27"/>
        <v>0.94</v>
      </c>
      <c r="AT53" s="19" t="s">
        <v>1960</v>
      </c>
      <c r="AU53" s="19">
        <f t="shared" si="4"/>
        <v>37.599999999999994</v>
      </c>
      <c r="AV53" s="19" t="str">
        <f t="shared" si="5"/>
        <v>Km</v>
      </c>
      <c r="AW53" s="33"/>
      <c r="AX53" s="33"/>
      <c r="AY53" s="33"/>
      <c r="AZ53" s="33"/>
    </row>
    <row r="54" spans="1:52" ht="75" customHeight="1" x14ac:dyDescent="0.25">
      <c r="A54" s="41"/>
      <c r="B54" s="44" t="s">
        <v>646</v>
      </c>
      <c r="C54" s="42"/>
      <c r="D54" s="32"/>
      <c r="E54" s="32" t="s">
        <v>1989</v>
      </c>
      <c r="F54" s="32" t="s">
        <v>1962</v>
      </c>
      <c r="G54" s="41" t="s">
        <v>137</v>
      </c>
      <c r="H54" s="43" t="s">
        <v>1332</v>
      </c>
      <c r="I54" s="43" t="s">
        <v>140</v>
      </c>
      <c r="J54" s="17">
        <v>5550000</v>
      </c>
      <c r="K54" s="32" t="s">
        <v>1952</v>
      </c>
      <c r="L54" s="32" t="s">
        <v>205</v>
      </c>
      <c r="M54" s="41">
        <v>73</v>
      </c>
      <c r="N54" s="32" t="s">
        <v>1953</v>
      </c>
      <c r="O54" s="42"/>
      <c r="P54" s="41" t="s">
        <v>215</v>
      </c>
      <c r="Q54" s="32" t="s">
        <v>1955</v>
      </c>
      <c r="R54" s="32" t="s">
        <v>1972</v>
      </c>
      <c r="S54" s="32">
        <v>60</v>
      </c>
      <c r="T54" s="32">
        <v>133</v>
      </c>
      <c r="U54" s="32" t="s">
        <v>588</v>
      </c>
      <c r="V54" s="32" t="s">
        <v>1974</v>
      </c>
      <c r="W54" s="32"/>
      <c r="X54" s="41">
        <v>358154</v>
      </c>
      <c r="Y54" s="32">
        <v>17</v>
      </c>
      <c r="Z54" s="22"/>
      <c r="AA54" s="22"/>
      <c r="AB54" s="22"/>
      <c r="AC54" s="22"/>
      <c r="AD54" s="32" t="s">
        <v>1980</v>
      </c>
      <c r="AE54" s="32" t="s">
        <v>1962</v>
      </c>
      <c r="AF54" s="36">
        <v>6292357</v>
      </c>
      <c r="AG54" s="35" t="s">
        <v>1982</v>
      </c>
      <c r="AH54" s="21"/>
      <c r="AI54" s="36">
        <v>6292357</v>
      </c>
      <c r="AJ54" s="22">
        <v>44174</v>
      </c>
      <c r="AK54" s="18">
        <v>720</v>
      </c>
      <c r="AL54" s="19" t="s">
        <v>1959</v>
      </c>
      <c r="AM54" s="37">
        <v>0.52</v>
      </c>
      <c r="AN54" s="23">
        <v>0.52</v>
      </c>
      <c r="AO54" s="23">
        <v>0</v>
      </c>
      <c r="AP54" s="24">
        <v>0.52</v>
      </c>
      <c r="AQ54" s="38">
        <f t="shared" si="23"/>
        <v>0.52</v>
      </c>
      <c r="AR54" s="39">
        <f t="shared" si="26"/>
        <v>0</v>
      </c>
      <c r="AS54" s="39">
        <f t="shared" si="27"/>
        <v>0.52</v>
      </c>
      <c r="AT54" s="19" t="s">
        <v>1985</v>
      </c>
      <c r="AU54" s="19">
        <f t="shared" si="4"/>
        <v>37.96</v>
      </c>
      <c r="AV54" s="19" t="str">
        <f t="shared" si="5"/>
        <v>Km</v>
      </c>
      <c r="AW54" s="33"/>
      <c r="AX54" s="33"/>
      <c r="AY54" s="33"/>
      <c r="AZ54" s="33"/>
    </row>
    <row r="55" spans="1:52" ht="45" customHeight="1" x14ac:dyDescent="0.25">
      <c r="A55" s="41"/>
      <c r="B55" s="44" t="s">
        <v>646</v>
      </c>
      <c r="C55" s="42"/>
      <c r="D55" s="32"/>
      <c r="E55" s="32" t="s">
        <v>1989</v>
      </c>
      <c r="F55" s="32" t="s">
        <v>1961</v>
      </c>
      <c r="G55" s="41" t="s">
        <v>132</v>
      </c>
      <c r="H55" s="43" t="s">
        <v>1332</v>
      </c>
      <c r="I55" s="43" t="s">
        <v>1965</v>
      </c>
      <c r="J55" s="17">
        <v>44770000</v>
      </c>
      <c r="K55" s="32" t="s">
        <v>1968</v>
      </c>
      <c r="L55" s="32" t="s">
        <v>205</v>
      </c>
      <c r="M55" s="41">
        <v>35</v>
      </c>
      <c r="N55" s="32" t="s">
        <v>1953</v>
      </c>
      <c r="O55" s="42"/>
      <c r="P55" s="41" t="s">
        <v>215</v>
      </c>
      <c r="Q55" s="32" t="s">
        <v>1973</v>
      </c>
      <c r="R55" s="32" t="s">
        <v>1973</v>
      </c>
      <c r="S55" s="32">
        <v>30</v>
      </c>
      <c r="T55" s="32">
        <v>65</v>
      </c>
      <c r="U55" s="32" t="s">
        <v>1975</v>
      </c>
      <c r="V55" s="32" t="s">
        <v>1976</v>
      </c>
      <c r="W55" s="32" t="s">
        <v>1977</v>
      </c>
      <c r="X55" s="41">
        <v>357271</v>
      </c>
      <c r="Y55" s="32" t="s">
        <v>1979</v>
      </c>
      <c r="Z55" s="22"/>
      <c r="AA55" s="22"/>
      <c r="AB55" s="22"/>
      <c r="AC55" s="22"/>
      <c r="AD55" s="32"/>
      <c r="AE55" s="32" t="s">
        <v>1961</v>
      </c>
      <c r="AF55" s="36" t="s">
        <v>1981</v>
      </c>
      <c r="AG55" s="35" t="s">
        <v>1983</v>
      </c>
      <c r="AH55" s="21"/>
      <c r="AI55" s="36" t="s">
        <v>1981</v>
      </c>
      <c r="AJ55" s="22" t="s">
        <v>1981</v>
      </c>
      <c r="AK55" s="18">
        <v>1080</v>
      </c>
      <c r="AL55" s="19" t="s">
        <v>1981</v>
      </c>
      <c r="AM55" s="37"/>
      <c r="AN55" s="23">
        <v>0</v>
      </c>
      <c r="AO55" s="23">
        <v>0</v>
      </c>
      <c r="AP55" s="24">
        <v>0</v>
      </c>
      <c r="AQ55" s="38">
        <f t="shared" si="23"/>
        <v>0</v>
      </c>
      <c r="AR55" s="39">
        <f t="shared" si="26"/>
        <v>0</v>
      </c>
      <c r="AS55" s="39">
        <f t="shared" si="27"/>
        <v>0</v>
      </c>
      <c r="AT55" s="19" t="s">
        <v>1986</v>
      </c>
      <c r="AU55" s="19">
        <f t="shared" si="4"/>
        <v>0</v>
      </c>
      <c r="AV55" s="19" t="str">
        <f t="shared" si="5"/>
        <v>Km</v>
      </c>
      <c r="AW55" s="33"/>
      <c r="AX55" s="33"/>
      <c r="AY55" s="33"/>
      <c r="AZ55" s="33"/>
    </row>
    <row r="56" spans="1:52" ht="45" customHeight="1" x14ac:dyDescent="0.25">
      <c r="A56" s="41"/>
      <c r="B56" s="44" t="s">
        <v>646</v>
      </c>
      <c r="C56" s="42"/>
      <c r="D56" s="32"/>
      <c r="E56" s="32" t="s">
        <v>1989</v>
      </c>
      <c r="F56" s="32" t="s">
        <v>1963</v>
      </c>
      <c r="G56" s="41" t="s">
        <v>132</v>
      </c>
      <c r="H56" s="43" t="s">
        <v>1332</v>
      </c>
      <c r="I56" s="43" t="s">
        <v>1966</v>
      </c>
      <c r="J56" s="17">
        <v>44770000</v>
      </c>
      <c r="K56" s="32" t="s">
        <v>1968</v>
      </c>
      <c r="L56" s="32" t="s">
        <v>208</v>
      </c>
      <c r="M56" s="41">
        <v>20</v>
      </c>
      <c r="N56" s="32" t="s">
        <v>1969</v>
      </c>
      <c r="O56" s="42"/>
      <c r="P56" s="41" t="s">
        <v>215</v>
      </c>
      <c r="Q56" s="32" t="s">
        <v>1971</v>
      </c>
      <c r="R56" s="32"/>
      <c r="S56" s="32">
        <v>30</v>
      </c>
      <c r="T56" s="32"/>
      <c r="U56" s="32" t="s">
        <v>1975</v>
      </c>
      <c r="V56" s="32" t="s">
        <v>1976</v>
      </c>
      <c r="W56" s="32" t="s">
        <v>1978</v>
      </c>
      <c r="X56" s="41">
        <v>357271</v>
      </c>
      <c r="Y56" s="32" t="s">
        <v>1979</v>
      </c>
      <c r="Z56" s="22"/>
      <c r="AA56" s="22"/>
      <c r="AB56" s="22"/>
      <c r="AC56" s="22"/>
      <c r="AD56" s="32"/>
      <c r="AE56" s="32" t="s">
        <v>1963</v>
      </c>
      <c r="AF56" s="36" t="s">
        <v>1981</v>
      </c>
      <c r="AG56" s="35" t="s">
        <v>1983</v>
      </c>
      <c r="AH56" s="21"/>
      <c r="AI56" s="21" t="s">
        <v>1981</v>
      </c>
      <c r="AJ56" s="22" t="s">
        <v>1981</v>
      </c>
      <c r="AK56" s="18">
        <v>720</v>
      </c>
      <c r="AL56" s="19" t="s">
        <v>1981</v>
      </c>
      <c r="AM56" s="37"/>
      <c r="AN56" s="23">
        <v>0</v>
      </c>
      <c r="AO56" s="23">
        <v>0</v>
      </c>
      <c r="AP56" s="24">
        <v>0</v>
      </c>
      <c r="AQ56" s="38">
        <f t="shared" si="23"/>
        <v>0</v>
      </c>
      <c r="AR56" s="39">
        <f t="shared" si="26"/>
        <v>0</v>
      </c>
      <c r="AS56" s="39">
        <f t="shared" si="27"/>
        <v>0</v>
      </c>
      <c r="AT56" s="19" t="s">
        <v>1987</v>
      </c>
      <c r="AU56" s="19">
        <f t="shared" si="4"/>
        <v>0</v>
      </c>
      <c r="AV56" s="19" t="str">
        <f t="shared" si="5"/>
        <v>ML d'ouvrage</v>
      </c>
      <c r="AW56" s="33"/>
      <c r="AX56" s="33"/>
      <c r="AY56" s="33"/>
      <c r="AZ56" s="33"/>
    </row>
    <row r="57" spans="1:52" ht="45" customHeight="1" x14ac:dyDescent="0.25">
      <c r="A57" s="41"/>
      <c r="B57" s="44" t="s">
        <v>646</v>
      </c>
      <c r="C57" s="42"/>
      <c r="D57" s="32"/>
      <c r="E57" s="32" t="s">
        <v>1989</v>
      </c>
      <c r="F57" s="32" t="s">
        <v>1964</v>
      </c>
      <c r="G57" s="41" t="s">
        <v>137</v>
      </c>
      <c r="H57" s="43" t="s">
        <v>1332</v>
      </c>
      <c r="I57" s="43" t="s">
        <v>1967</v>
      </c>
      <c r="J57" s="17">
        <v>4625000</v>
      </c>
      <c r="K57" s="32" t="s">
        <v>1968</v>
      </c>
      <c r="L57" s="32" t="s">
        <v>205</v>
      </c>
      <c r="M57" s="41">
        <v>35</v>
      </c>
      <c r="N57" s="32" t="s">
        <v>1970</v>
      </c>
      <c r="O57" s="42"/>
      <c r="P57" s="41" t="s">
        <v>215</v>
      </c>
      <c r="Q57" s="32" t="s">
        <v>1973</v>
      </c>
      <c r="R57" s="32" t="s">
        <v>1971</v>
      </c>
      <c r="S57" s="32">
        <v>30</v>
      </c>
      <c r="T57" s="32">
        <v>65</v>
      </c>
      <c r="U57" s="32" t="s">
        <v>1975</v>
      </c>
      <c r="V57" s="32" t="s">
        <v>1976</v>
      </c>
      <c r="W57" s="32" t="s">
        <v>1977</v>
      </c>
      <c r="X57" s="41">
        <v>357271</v>
      </c>
      <c r="Y57" s="32" t="s">
        <v>1979</v>
      </c>
      <c r="Z57" s="22"/>
      <c r="AA57" s="22"/>
      <c r="AB57" s="22"/>
      <c r="AC57" s="22"/>
      <c r="AD57" s="32"/>
      <c r="AE57" s="32" t="s">
        <v>1964</v>
      </c>
      <c r="AF57" s="36" t="s">
        <v>1981</v>
      </c>
      <c r="AG57" s="35" t="s">
        <v>1984</v>
      </c>
      <c r="AH57" s="21"/>
      <c r="AI57" s="21"/>
      <c r="AJ57" s="22"/>
      <c r="AK57" s="18">
        <v>1110</v>
      </c>
      <c r="AL57" s="19" t="s">
        <v>1981</v>
      </c>
      <c r="AM57" s="37"/>
      <c r="AN57" s="23">
        <v>0</v>
      </c>
      <c r="AO57" s="23">
        <v>0</v>
      </c>
      <c r="AP57" s="24">
        <v>0</v>
      </c>
      <c r="AQ57" s="38">
        <f t="shared" si="23"/>
        <v>0</v>
      </c>
      <c r="AR57" s="39">
        <f t="shared" si="26"/>
        <v>0</v>
      </c>
      <c r="AS57" s="39">
        <f t="shared" si="27"/>
        <v>0</v>
      </c>
      <c r="AT57" s="19" t="s">
        <v>1988</v>
      </c>
      <c r="AU57" s="19">
        <f t="shared" si="4"/>
        <v>0</v>
      </c>
      <c r="AV57" s="19" t="str">
        <f t="shared" si="5"/>
        <v>Km</v>
      </c>
      <c r="AW57" s="33"/>
      <c r="AX57" s="33"/>
      <c r="AY57" s="33"/>
      <c r="AZ57" s="33"/>
    </row>
    <row r="58" spans="1:52" ht="210" customHeight="1" x14ac:dyDescent="0.25">
      <c r="A58" s="41"/>
      <c r="B58" s="44" t="s">
        <v>646</v>
      </c>
      <c r="C58" s="42" t="s">
        <v>610</v>
      </c>
      <c r="D58" s="32" t="s">
        <v>630</v>
      </c>
      <c r="E58" s="32" t="s">
        <v>531</v>
      </c>
      <c r="F58" s="32" t="s">
        <v>66</v>
      </c>
      <c r="G58" s="41" t="s">
        <v>132</v>
      </c>
      <c r="H58" s="43" t="s">
        <v>1332</v>
      </c>
      <c r="I58" s="43" t="s">
        <v>1337</v>
      </c>
      <c r="J58" s="17">
        <v>70252000000</v>
      </c>
      <c r="K58" s="32" t="s">
        <v>174</v>
      </c>
      <c r="L58" s="32" t="s">
        <v>205</v>
      </c>
      <c r="M58" s="41">
        <v>51</v>
      </c>
      <c r="N58" s="32" t="s">
        <v>215</v>
      </c>
      <c r="O58" s="42" t="s">
        <v>214</v>
      </c>
      <c r="P58" s="41" t="s">
        <v>215</v>
      </c>
      <c r="Q58" s="32" t="s">
        <v>1429</v>
      </c>
      <c r="R58" s="32" t="s">
        <v>1430</v>
      </c>
      <c r="S58" s="32" t="s">
        <v>266</v>
      </c>
      <c r="T58" s="32" t="s">
        <v>267</v>
      </c>
      <c r="U58" s="32" t="s">
        <v>593</v>
      </c>
      <c r="V58" s="32" t="s">
        <v>346</v>
      </c>
      <c r="W58" s="32" t="s">
        <v>347</v>
      </c>
      <c r="X58" s="41"/>
      <c r="Y58" s="32"/>
      <c r="Z58" s="22"/>
      <c r="AA58" s="22"/>
      <c r="AB58" s="22"/>
      <c r="AC58" s="22"/>
      <c r="AD58" s="32" t="s">
        <v>435</v>
      </c>
      <c r="AE58" s="32" t="s">
        <v>66</v>
      </c>
      <c r="AF58" s="36">
        <v>73854617368.669998</v>
      </c>
      <c r="AG58" s="22"/>
      <c r="AH58" s="21"/>
      <c r="AI58" s="36">
        <v>49005041001.185287</v>
      </c>
      <c r="AJ58" s="22">
        <v>43207</v>
      </c>
      <c r="AK58" s="18">
        <v>1260</v>
      </c>
      <c r="AL58" s="19" t="s">
        <v>547</v>
      </c>
      <c r="AM58" s="37">
        <f t="shared" ca="1" si="25"/>
        <v>-0.68492063492063493</v>
      </c>
      <c r="AN58" s="23">
        <v>0.99</v>
      </c>
      <c r="AO58" s="23">
        <v>0.57169999999999999</v>
      </c>
      <c r="AP58" s="24">
        <v>0.99</v>
      </c>
      <c r="AQ58" s="38">
        <f t="shared" si="23"/>
        <v>0.99</v>
      </c>
      <c r="AR58" s="39">
        <f t="shared" si="26"/>
        <v>0</v>
      </c>
      <c r="AS58" s="39">
        <f t="shared" si="27"/>
        <v>0.99</v>
      </c>
      <c r="AT58" s="19" t="s">
        <v>1991</v>
      </c>
      <c r="AU58" s="19">
        <f t="shared" si="4"/>
        <v>50.49</v>
      </c>
      <c r="AV58" s="19" t="str">
        <f t="shared" si="5"/>
        <v>Km</v>
      </c>
      <c r="AW58" s="33"/>
      <c r="AX58" s="33"/>
      <c r="AY58" s="33"/>
      <c r="AZ58" s="33"/>
    </row>
    <row r="59" spans="1:52" ht="63.75" customHeight="1" x14ac:dyDescent="0.25">
      <c r="A59" s="41"/>
      <c r="B59" s="44" t="s">
        <v>646</v>
      </c>
      <c r="C59" s="42" t="s">
        <v>610</v>
      </c>
      <c r="D59" s="32" t="s">
        <v>630</v>
      </c>
      <c r="E59" s="32" t="s">
        <v>531</v>
      </c>
      <c r="F59" s="32" t="s">
        <v>68</v>
      </c>
      <c r="G59" s="41" t="s">
        <v>137</v>
      </c>
      <c r="H59" s="43" t="s">
        <v>1332</v>
      </c>
      <c r="I59" s="43" t="s">
        <v>1337</v>
      </c>
      <c r="J59" s="17">
        <v>4130000000</v>
      </c>
      <c r="K59" s="32" t="s">
        <v>175</v>
      </c>
      <c r="L59" s="32" t="s">
        <v>2044</v>
      </c>
      <c r="M59" s="41">
        <v>47</v>
      </c>
      <c r="N59" s="32" t="s">
        <v>943</v>
      </c>
      <c r="O59" s="42" t="s">
        <v>214</v>
      </c>
      <c r="P59" s="41" t="str">
        <f t="shared" ref="P59:P63" si="29">N59</f>
        <v>Nombre de rapport soumis</v>
      </c>
      <c r="Q59" s="32" t="s">
        <v>1431</v>
      </c>
      <c r="R59" s="32" t="s">
        <v>1432</v>
      </c>
      <c r="S59" s="32" t="s">
        <v>269</v>
      </c>
      <c r="T59" s="32" t="s">
        <v>270</v>
      </c>
      <c r="U59" s="32" t="s">
        <v>593</v>
      </c>
      <c r="V59" s="32" t="s">
        <v>348</v>
      </c>
      <c r="W59" s="32" t="s">
        <v>347</v>
      </c>
      <c r="X59" s="41"/>
      <c r="Y59" s="32"/>
      <c r="Z59" s="22"/>
      <c r="AA59" s="22"/>
      <c r="AB59" s="22"/>
      <c r="AC59" s="22"/>
      <c r="AD59" s="32" t="s">
        <v>437</v>
      </c>
      <c r="AE59" s="32" t="s">
        <v>68</v>
      </c>
      <c r="AF59" s="36">
        <v>4129828672.5100002</v>
      </c>
      <c r="AG59" s="22"/>
      <c r="AH59" s="21"/>
      <c r="AI59" s="36">
        <v>2490375615.2449999</v>
      </c>
      <c r="AJ59" s="22">
        <v>42514</v>
      </c>
      <c r="AK59" s="18">
        <v>1230</v>
      </c>
      <c r="AL59" s="19" t="s">
        <v>548</v>
      </c>
      <c r="AM59" s="37">
        <v>0.96430000000000005</v>
      </c>
      <c r="AN59" s="23">
        <v>0.99819999999999998</v>
      </c>
      <c r="AO59" s="39">
        <v>0.73</v>
      </c>
      <c r="AP59" s="24">
        <v>0.99819999999999998</v>
      </c>
      <c r="AQ59" s="38">
        <f t="shared" si="23"/>
        <v>0.99819999999999998</v>
      </c>
      <c r="AR59" s="39">
        <f t="shared" si="26"/>
        <v>0</v>
      </c>
      <c r="AS59" s="39">
        <f t="shared" si="27"/>
        <v>0.99819999999999998</v>
      </c>
      <c r="AT59" s="19" t="s">
        <v>1925</v>
      </c>
      <c r="AU59" s="19">
        <f t="shared" si="4"/>
        <v>46.915399999999998</v>
      </c>
      <c r="AV59" s="19" t="str">
        <f t="shared" si="5"/>
        <v>Nombre de rapports</v>
      </c>
      <c r="AW59" s="33"/>
      <c r="AX59" s="33"/>
      <c r="AY59" s="33"/>
      <c r="AZ59" s="33"/>
    </row>
    <row r="60" spans="1:52" ht="150" customHeight="1" x14ac:dyDescent="0.25">
      <c r="A60" s="41"/>
      <c r="B60" s="44" t="s">
        <v>646</v>
      </c>
      <c r="C60" s="42" t="s">
        <v>610</v>
      </c>
      <c r="D60" s="32" t="s">
        <v>630</v>
      </c>
      <c r="E60" s="32" t="s">
        <v>652</v>
      </c>
      <c r="F60" s="32" t="s">
        <v>946</v>
      </c>
      <c r="G60" s="41" t="s">
        <v>132</v>
      </c>
      <c r="H60" s="43" t="s">
        <v>1332</v>
      </c>
      <c r="I60" s="43" t="s">
        <v>1337</v>
      </c>
      <c r="J60" s="17">
        <v>13500000000</v>
      </c>
      <c r="K60" s="32" t="s">
        <v>942</v>
      </c>
      <c r="L60" s="32" t="s">
        <v>205</v>
      </c>
      <c r="M60" s="41">
        <v>24</v>
      </c>
      <c r="N60" s="32" t="s">
        <v>944</v>
      </c>
      <c r="O60" s="42" t="s">
        <v>214</v>
      </c>
      <c r="P60" s="41" t="s">
        <v>945</v>
      </c>
      <c r="Q60" s="32" t="s">
        <v>947</v>
      </c>
      <c r="R60" s="32"/>
      <c r="S60" s="32" t="s">
        <v>948</v>
      </c>
      <c r="T60" s="32" t="s">
        <v>948</v>
      </c>
      <c r="U60" s="32" t="s">
        <v>593</v>
      </c>
      <c r="V60" s="32" t="s">
        <v>348</v>
      </c>
      <c r="W60" s="32" t="s">
        <v>949</v>
      </c>
      <c r="X60" s="41"/>
      <c r="Y60" s="32"/>
      <c r="Z60" s="22" t="s">
        <v>933</v>
      </c>
      <c r="AA60" s="22" t="s">
        <v>933</v>
      </c>
      <c r="AB60" s="22" t="s">
        <v>933</v>
      </c>
      <c r="AC60" s="22" t="s">
        <v>933</v>
      </c>
      <c r="AD60" s="32">
        <v>0</v>
      </c>
      <c r="AE60" s="32" t="s">
        <v>950</v>
      </c>
      <c r="AF60" s="36">
        <v>0</v>
      </c>
      <c r="AG60" s="22"/>
      <c r="AH60" s="21"/>
      <c r="AI60" s="21"/>
      <c r="AJ60" s="22"/>
      <c r="AK60" s="18">
        <v>150</v>
      </c>
      <c r="AL60" s="19" t="s">
        <v>951</v>
      </c>
      <c r="AM60" s="37">
        <v>0</v>
      </c>
      <c r="AN60" s="23">
        <v>0</v>
      </c>
      <c r="AO60" s="39">
        <v>0</v>
      </c>
      <c r="AP60" s="24">
        <v>0</v>
      </c>
      <c r="AQ60" s="38">
        <f t="shared" si="23"/>
        <v>0</v>
      </c>
      <c r="AR60" s="39">
        <f t="shared" ref="AR60:AR64" si="30">AQ60-AP60</f>
        <v>0</v>
      </c>
      <c r="AS60" s="39">
        <f t="shared" ref="AS60:AS64" si="31">AN60</f>
        <v>0</v>
      </c>
      <c r="AT60" s="19" t="s">
        <v>1992</v>
      </c>
      <c r="AU60" s="19">
        <f t="shared" si="4"/>
        <v>0</v>
      </c>
      <c r="AV60" s="19" t="str">
        <f t="shared" si="5"/>
        <v>Km</v>
      </c>
      <c r="AW60" s="33"/>
      <c r="AX60" s="33"/>
      <c r="AY60" s="33"/>
      <c r="AZ60" s="33"/>
    </row>
    <row r="61" spans="1:52" ht="63.75" customHeight="1" x14ac:dyDescent="0.25">
      <c r="A61" s="41"/>
      <c r="B61" s="44" t="s">
        <v>646</v>
      </c>
      <c r="C61" s="42" t="s">
        <v>610</v>
      </c>
      <c r="D61" s="32" t="s">
        <v>630</v>
      </c>
      <c r="E61" s="32" t="s">
        <v>652</v>
      </c>
      <c r="F61" s="32" t="s">
        <v>952</v>
      </c>
      <c r="G61" s="41" t="s">
        <v>137</v>
      </c>
      <c r="H61" s="43" t="s">
        <v>131</v>
      </c>
      <c r="I61" s="43" t="s">
        <v>953</v>
      </c>
      <c r="J61" s="17">
        <v>100000000</v>
      </c>
      <c r="K61" s="32" t="s">
        <v>942</v>
      </c>
      <c r="L61" s="32" t="s">
        <v>2044</v>
      </c>
      <c r="M61" s="41">
        <v>12</v>
      </c>
      <c r="N61" s="32" t="s">
        <v>954</v>
      </c>
      <c r="O61" s="42" t="s">
        <v>214</v>
      </c>
      <c r="P61" s="41" t="s">
        <v>955</v>
      </c>
      <c r="Q61" s="32" t="s">
        <v>1431</v>
      </c>
      <c r="R61" s="32" t="s">
        <v>1433</v>
      </c>
      <c r="S61" s="32" t="s">
        <v>269</v>
      </c>
      <c r="T61" s="32" t="s">
        <v>270</v>
      </c>
      <c r="U61" s="32" t="s">
        <v>593</v>
      </c>
      <c r="V61" s="32" t="s">
        <v>348</v>
      </c>
      <c r="W61" s="32" t="s">
        <v>347</v>
      </c>
      <c r="X61" s="41"/>
      <c r="Y61" s="32"/>
      <c r="Z61" s="22" t="s">
        <v>933</v>
      </c>
      <c r="AA61" s="22" t="s">
        <v>933</v>
      </c>
      <c r="AB61" s="22" t="s">
        <v>933</v>
      </c>
      <c r="AC61" s="22" t="s">
        <v>933</v>
      </c>
      <c r="AD61" s="32">
        <v>0</v>
      </c>
      <c r="AE61" s="32" t="s">
        <v>952</v>
      </c>
      <c r="AF61" s="36">
        <v>0</v>
      </c>
      <c r="AG61" s="22"/>
      <c r="AH61" s="21"/>
      <c r="AI61" s="21">
        <v>0</v>
      </c>
      <c r="AJ61" s="22"/>
      <c r="AK61" s="18">
        <v>0</v>
      </c>
      <c r="AL61" s="19">
        <v>0</v>
      </c>
      <c r="AM61" s="37">
        <v>0</v>
      </c>
      <c r="AN61" s="23">
        <v>0</v>
      </c>
      <c r="AO61" s="39">
        <v>0</v>
      </c>
      <c r="AP61" s="24">
        <v>0</v>
      </c>
      <c r="AQ61" s="38">
        <f t="shared" si="23"/>
        <v>0</v>
      </c>
      <c r="AR61" s="39">
        <f t="shared" si="30"/>
        <v>0</v>
      </c>
      <c r="AS61" s="39">
        <f t="shared" si="31"/>
        <v>0</v>
      </c>
      <c r="AT61" s="19"/>
      <c r="AU61" s="19">
        <f t="shared" si="4"/>
        <v>0</v>
      </c>
      <c r="AV61" s="19" t="str">
        <f t="shared" si="5"/>
        <v>Nombre de rapports</v>
      </c>
      <c r="AW61" s="33"/>
      <c r="AX61" s="33"/>
      <c r="AY61" s="33"/>
      <c r="AZ61" s="33"/>
    </row>
    <row r="62" spans="1:52" ht="63.75" customHeight="1" x14ac:dyDescent="0.25">
      <c r="A62" s="41"/>
      <c r="B62" s="44" t="s">
        <v>646</v>
      </c>
      <c r="C62" s="42" t="s">
        <v>610</v>
      </c>
      <c r="D62" s="32" t="s">
        <v>630</v>
      </c>
      <c r="E62" s="32" t="s">
        <v>652</v>
      </c>
      <c r="F62" s="32" t="s">
        <v>956</v>
      </c>
      <c r="G62" s="41" t="s">
        <v>137</v>
      </c>
      <c r="H62" s="43" t="s">
        <v>131</v>
      </c>
      <c r="I62" s="43" t="s">
        <v>953</v>
      </c>
      <c r="J62" s="17">
        <v>0</v>
      </c>
      <c r="K62" s="32" t="s">
        <v>942</v>
      </c>
      <c r="L62" s="32" t="s">
        <v>2044</v>
      </c>
      <c r="M62" s="41">
        <v>12</v>
      </c>
      <c r="N62" s="32" t="s">
        <v>957</v>
      </c>
      <c r="O62" s="42" t="s">
        <v>214</v>
      </c>
      <c r="P62" s="41" t="s">
        <v>955</v>
      </c>
      <c r="Q62" s="32" t="s">
        <v>1431</v>
      </c>
      <c r="R62" s="32" t="s">
        <v>1433</v>
      </c>
      <c r="S62" s="32" t="s">
        <v>269</v>
      </c>
      <c r="T62" s="32" t="s">
        <v>270</v>
      </c>
      <c r="U62" s="32" t="s">
        <v>593</v>
      </c>
      <c r="V62" s="32" t="s">
        <v>348</v>
      </c>
      <c r="W62" s="32" t="s">
        <v>347</v>
      </c>
      <c r="X62" s="41"/>
      <c r="Y62" s="32"/>
      <c r="Z62" s="22" t="s">
        <v>933</v>
      </c>
      <c r="AA62" s="22" t="s">
        <v>933</v>
      </c>
      <c r="AB62" s="22" t="s">
        <v>933</v>
      </c>
      <c r="AC62" s="22" t="s">
        <v>933</v>
      </c>
      <c r="AD62" s="32"/>
      <c r="AE62" s="32" t="s">
        <v>958</v>
      </c>
      <c r="AF62" s="36">
        <v>0</v>
      </c>
      <c r="AG62" s="22"/>
      <c r="AH62" s="21"/>
      <c r="AI62" s="21">
        <v>0</v>
      </c>
      <c r="AJ62" s="22"/>
      <c r="AK62" s="18">
        <v>0</v>
      </c>
      <c r="AL62" s="19" t="s">
        <v>959</v>
      </c>
      <c r="AM62" s="37">
        <v>0</v>
      </c>
      <c r="AN62" s="23">
        <v>0</v>
      </c>
      <c r="AO62" s="21">
        <v>0</v>
      </c>
      <c r="AP62" s="24">
        <v>0</v>
      </c>
      <c r="AQ62" s="38">
        <f t="shared" si="23"/>
        <v>0</v>
      </c>
      <c r="AR62" s="39">
        <f t="shared" si="30"/>
        <v>0</v>
      </c>
      <c r="AS62" s="39">
        <f t="shared" si="31"/>
        <v>0</v>
      </c>
      <c r="AT62" s="19" t="s">
        <v>960</v>
      </c>
      <c r="AU62" s="19">
        <f t="shared" si="4"/>
        <v>0</v>
      </c>
      <c r="AV62" s="19" t="str">
        <f t="shared" si="5"/>
        <v>Nombre de rapports</v>
      </c>
      <c r="AW62" s="33"/>
      <c r="AX62" s="33"/>
      <c r="AY62" s="33"/>
      <c r="AZ62" s="33"/>
    </row>
    <row r="63" spans="1:52" ht="63.75" customHeight="1" x14ac:dyDescent="0.25">
      <c r="A63" s="41"/>
      <c r="B63" s="44" t="s">
        <v>646</v>
      </c>
      <c r="C63" s="42" t="s">
        <v>610</v>
      </c>
      <c r="D63" s="32" t="s">
        <v>630</v>
      </c>
      <c r="E63" s="32" t="s">
        <v>652</v>
      </c>
      <c r="F63" s="32" t="s">
        <v>961</v>
      </c>
      <c r="G63" s="41" t="s">
        <v>137</v>
      </c>
      <c r="H63" s="43" t="s">
        <v>131</v>
      </c>
      <c r="I63" s="43" t="s">
        <v>953</v>
      </c>
      <c r="J63" s="17">
        <v>700000000</v>
      </c>
      <c r="K63" s="32" t="s">
        <v>942</v>
      </c>
      <c r="L63" s="32" t="s">
        <v>962</v>
      </c>
      <c r="M63" s="41">
        <v>0.45</v>
      </c>
      <c r="N63" s="32" t="s">
        <v>963</v>
      </c>
      <c r="O63" s="42" t="s">
        <v>214</v>
      </c>
      <c r="P63" s="41" t="str">
        <f t="shared" si="29"/>
        <v>Nombre de PAPs payé</v>
      </c>
      <c r="Q63" s="32" t="s">
        <v>1431</v>
      </c>
      <c r="R63" s="32" t="s">
        <v>1433</v>
      </c>
      <c r="S63" s="32" t="s">
        <v>269</v>
      </c>
      <c r="T63" s="32" t="s">
        <v>270</v>
      </c>
      <c r="U63" s="32" t="s">
        <v>593</v>
      </c>
      <c r="V63" s="32" t="s">
        <v>348</v>
      </c>
      <c r="W63" s="32" t="s">
        <v>347</v>
      </c>
      <c r="X63" s="41"/>
      <c r="Y63" s="32"/>
      <c r="Z63" s="22">
        <v>44420</v>
      </c>
      <c r="AA63" s="22">
        <v>44431</v>
      </c>
      <c r="AB63" s="22">
        <v>44432</v>
      </c>
      <c r="AC63" s="22"/>
      <c r="AD63" s="32" t="s">
        <v>964</v>
      </c>
      <c r="AE63" s="32" t="s">
        <v>965</v>
      </c>
      <c r="AF63" s="36">
        <v>2750000000</v>
      </c>
      <c r="AG63" s="22"/>
      <c r="AH63" s="21"/>
      <c r="AI63" s="21">
        <v>0</v>
      </c>
      <c r="AJ63" s="22"/>
      <c r="AK63" s="18">
        <v>0</v>
      </c>
      <c r="AL63" s="19" t="s">
        <v>966</v>
      </c>
      <c r="AM63" s="37">
        <v>1.5</v>
      </c>
      <c r="AN63" s="23">
        <v>0.4</v>
      </c>
      <c r="AO63" s="21">
        <v>0</v>
      </c>
      <c r="AP63" s="24">
        <v>0.4</v>
      </c>
      <c r="AQ63" s="38">
        <f t="shared" si="23"/>
        <v>0.4</v>
      </c>
      <c r="AR63" s="39">
        <f t="shared" si="30"/>
        <v>0</v>
      </c>
      <c r="AS63" s="39">
        <f t="shared" si="31"/>
        <v>0.4</v>
      </c>
      <c r="AT63" s="19"/>
      <c r="AU63" s="19">
        <f t="shared" si="4"/>
        <v>0.18000000000000002</v>
      </c>
      <c r="AV63" s="19" t="str">
        <f t="shared" si="5"/>
        <v>Pourcentage de PAPs payé</v>
      </c>
      <c r="AW63" s="33"/>
      <c r="AX63" s="33"/>
      <c r="AY63" s="33"/>
      <c r="AZ63" s="33"/>
    </row>
    <row r="64" spans="1:52" ht="63.75" customHeight="1" x14ac:dyDescent="0.25">
      <c r="A64" s="41"/>
      <c r="B64" s="44" t="s">
        <v>646</v>
      </c>
      <c r="C64" s="42" t="s">
        <v>610</v>
      </c>
      <c r="D64" s="32" t="s">
        <v>630</v>
      </c>
      <c r="E64" s="32" t="s">
        <v>652</v>
      </c>
      <c r="F64" s="32" t="s">
        <v>967</v>
      </c>
      <c r="G64" s="41" t="s">
        <v>150</v>
      </c>
      <c r="H64" s="43" t="s">
        <v>1332</v>
      </c>
      <c r="I64" s="43" t="s">
        <v>968</v>
      </c>
      <c r="J64" s="17">
        <v>130000000</v>
      </c>
      <c r="K64" s="32" t="s">
        <v>942</v>
      </c>
      <c r="L64" s="32" t="s">
        <v>2043</v>
      </c>
      <c r="M64" s="41">
        <v>3</v>
      </c>
      <c r="N64" s="32" t="s">
        <v>224</v>
      </c>
      <c r="O64" s="42" t="s">
        <v>214</v>
      </c>
      <c r="P64" s="41" t="str">
        <f>N64</f>
        <v>Nombre de rapports validés</v>
      </c>
      <c r="Q64" s="32" t="s">
        <v>1431</v>
      </c>
      <c r="R64" s="32" t="s">
        <v>1433</v>
      </c>
      <c r="S64" s="32" t="s">
        <v>269</v>
      </c>
      <c r="T64" s="32" t="s">
        <v>270</v>
      </c>
      <c r="U64" s="32" t="s">
        <v>593</v>
      </c>
      <c r="V64" s="32" t="s">
        <v>348</v>
      </c>
      <c r="W64" s="32" t="s">
        <v>347</v>
      </c>
      <c r="X64" s="41"/>
      <c r="Y64" s="32"/>
      <c r="Z64" s="22" t="s">
        <v>933</v>
      </c>
      <c r="AA64" s="22" t="s">
        <v>933</v>
      </c>
      <c r="AB64" s="22" t="s">
        <v>933</v>
      </c>
      <c r="AC64" s="22" t="s">
        <v>933</v>
      </c>
      <c r="AD64" s="32">
        <v>0</v>
      </c>
      <c r="AE64" s="32" t="s">
        <v>969</v>
      </c>
      <c r="AF64" s="36" t="s">
        <v>970</v>
      </c>
      <c r="AG64" s="22"/>
      <c r="AH64" s="21"/>
      <c r="AI64" s="21">
        <v>0</v>
      </c>
      <c r="AJ64" s="22"/>
      <c r="AK64" s="18">
        <v>0</v>
      </c>
      <c r="AL64" s="19" t="s">
        <v>951</v>
      </c>
      <c r="AM64" s="37">
        <v>0</v>
      </c>
      <c r="AN64" s="23">
        <v>0</v>
      </c>
      <c r="AO64" s="21">
        <v>0</v>
      </c>
      <c r="AP64" s="24">
        <v>0</v>
      </c>
      <c r="AQ64" s="38">
        <f t="shared" si="23"/>
        <v>0</v>
      </c>
      <c r="AR64" s="39">
        <f t="shared" si="30"/>
        <v>0</v>
      </c>
      <c r="AS64" s="39">
        <f t="shared" si="31"/>
        <v>0</v>
      </c>
      <c r="AT64" s="19" t="s">
        <v>971</v>
      </c>
      <c r="AU64" s="19">
        <f t="shared" si="4"/>
        <v>0</v>
      </c>
      <c r="AV64" s="19" t="str">
        <f t="shared" si="5"/>
        <v>Nombre de Rapports</v>
      </c>
      <c r="AW64" s="33"/>
      <c r="AX64" s="33"/>
      <c r="AY64" s="33"/>
      <c r="AZ64" s="33"/>
    </row>
    <row r="65" spans="1:52" ht="59.25" customHeight="1" x14ac:dyDescent="0.25">
      <c r="A65" s="41"/>
      <c r="B65" s="44" t="s">
        <v>646</v>
      </c>
      <c r="C65" s="42" t="s">
        <v>611</v>
      </c>
      <c r="D65" s="32" t="s">
        <v>632</v>
      </c>
      <c r="E65" s="32" t="s">
        <v>652</v>
      </c>
      <c r="F65" s="32" t="s">
        <v>69</v>
      </c>
      <c r="G65" s="41" t="s">
        <v>135</v>
      </c>
      <c r="H65" s="43" t="s">
        <v>1332</v>
      </c>
      <c r="I65" s="43" t="s">
        <v>1334</v>
      </c>
      <c r="J65" s="17">
        <v>149060745</v>
      </c>
      <c r="K65" s="32" t="s">
        <v>176</v>
      </c>
      <c r="L65" s="32" t="s">
        <v>205</v>
      </c>
      <c r="M65" s="41"/>
      <c r="N65" s="32" t="s">
        <v>227</v>
      </c>
      <c r="O65" s="42" t="s">
        <v>214</v>
      </c>
      <c r="P65" s="41" t="s">
        <v>215</v>
      </c>
      <c r="Q65" s="32"/>
      <c r="R65" s="32"/>
      <c r="S65" s="32"/>
      <c r="T65" s="32"/>
      <c r="U65" s="32" t="s">
        <v>594</v>
      </c>
      <c r="V65" s="32" t="s">
        <v>349</v>
      </c>
      <c r="W65" s="32" t="s">
        <v>349</v>
      </c>
      <c r="X65" s="41"/>
      <c r="Y65" s="32"/>
      <c r="Z65" s="22"/>
      <c r="AA65" s="22"/>
      <c r="AB65" s="22"/>
      <c r="AC65" s="22"/>
      <c r="AD65" s="32" t="s">
        <v>438</v>
      </c>
      <c r="AE65" s="32" t="s">
        <v>69</v>
      </c>
      <c r="AF65" s="36">
        <v>149060745</v>
      </c>
      <c r="AG65" s="22"/>
      <c r="AH65" s="21"/>
      <c r="AI65" s="21"/>
      <c r="AJ65" s="22"/>
      <c r="AK65" s="18">
        <v>720</v>
      </c>
      <c r="AL65" s="19" t="s">
        <v>549</v>
      </c>
      <c r="AM65" s="37">
        <f t="shared" ref="AM65:AM70" ca="1" si="32">(AK65-((TODAY())-AJ65))/AK65</f>
        <v>-61.958333333333336</v>
      </c>
      <c r="AN65" s="23">
        <v>0.06</v>
      </c>
      <c r="AO65" s="21"/>
      <c r="AP65" s="24">
        <v>0.06</v>
      </c>
      <c r="AQ65" s="38">
        <f t="shared" si="23"/>
        <v>0.06</v>
      </c>
      <c r="AR65" s="39">
        <f t="shared" ref="AR65:AR102" si="33">AQ65-AP65</f>
        <v>0</v>
      </c>
      <c r="AS65" s="39">
        <f t="shared" ref="AS65:AS102" si="34">AN65</f>
        <v>0.06</v>
      </c>
      <c r="AT65" s="19"/>
      <c r="AU65" s="19">
        <f t="shared" si="4"/>
        <v>0</v>
      </c>
      <c r="AV65" s="19" t="str">
        <f t="shared" si="5"/>
        <v>Km</v>
      </c>
      <c r="AW65" s="33"/>
      <c r="AX65" s="33"/>
      <c r="AY65" s="33"/>
      <c r="AZ65" s="33"/>
    </row>
    <row r="66" spans="1:52" ht="38.25" customHeight="1" x14ac:dyDescent="0.25">
      <c r="A66" s="41"/>
      <c r="B66" s="44" t="s">
        <v>649</v>
      </c>
      <c r="C66" s="42" t="s">
        <v>612</v>
      </c>
      <c r="D66" s="32" t="s">
        <v>633</v>
      </c>
      <c r="E66" s="32" t="s">
        <v>652</v>
      </c>
      <c r="F66" s="32" t="s">
        <v>70</v>
      </c>
      <c r="G66" s="41" t="s">
        <v>135</v>
      </c>
      <c r="H66" s="43" t="s">
        <v>1332</v>
      </c>
      <c r="I66" s="43" t="s">
        <v>1334</v>
      </c>
      <c r="J66" s="17">
        <v>576659142913</v>
      </c>
      <c r="K66" s="32" t="s">
        <v>176</v>
      </c>
      <c r="L66" s="32" t="s">
        <v>205</v>
      </c>
      <c r="M66" s="41">
        <v>17</v>
      </c>
      <c r="N66" s="32" t="s">
        <v>242</v>
      </c>
      <c r="O66" s="42" t="s">
        <v>214</v>
      </c>
      <c r="P66" s="41" t="s">
        <v>215</v>
      </c>
      <c r="Q66" s="32"/>
      <c r="R66" s="32"/>
      <c r="S66" s="32"/>
      <c r="T66" s="32"/>
      <c r="U66" s="32" t="s">
        <v>584</v>
      </c>
      <c r="V66" s="32" t="s">
        <v>350</v>
      </c>
      <c r="W66" s="32" t="s">
        <v>351</v>
      </c>
      <c r="X66" s="41"/>
      <c r="Y66" s="32"/>
      <c r="Z66" s="22"/>
      <c r="AA66" s="22"/>
      <c r="AB66" s="22"/>
      <c r="AC66" s="22"/>
      <c r="AD66" s="32" t="s">
        <v>439</v>
      </c>
      <c r="AE66" s="32" t="s">
        <v>70</v>
      </c>
      <c r="AF66" s="36">
        <v>576659142913</v>
      </c>
      <c r="AG66" s="22"/>
      <c r="AH66" s="21"/>
      <c r="AI66" s="21"/>
      <c r="AJ66" s="22">
        <v>43084</v>
      </c>
      <c r="AK66" s="18">
        <v>910</v>
      </c>
      <c r="AL66" s="19" t="s">
        <v>545</v>
      </c>
      <c r="AM66" s="37">
        <f t="shared" ca="1" si="32"/>
        <v>-1.468131868131868</v>
      </c>
      <c r="AN66" s="23">
        <v>0.75</v>
      </c>
      <c r="AO66" s="21">
        <v>0.5</v>
      </c>
      <c r="AP66" s="24">
        <v>0.75</v>
      </c>
      <c r="AQ66" s="38">
        <f t="shared" si="23"/>
        <v>0.75</v>
      </c>
      <c r="AR66" s="39">
        <f t="shared" si="33"/>
        <v>0</v>
      </c>
      <c r="AS66" s="39">
        <f t="shared" si="34"/>
        <v>0.75</v>
      </c>
      <c r="AT66" s="19"/>
      <c r="AU66" s="19">
        <f t="shared" si="4"/>
        <v>12.75</v>
      </c>
      <c r="AV66" s="19" t="str">
        <f t="shared" si="5"/>
        <v>Km</v>
      </c>
      <c r="AW66" s="33"/>
      <c r="AX66" s="33"/>
      <c r="AY66" s="33"/>
      <c r="AZ66" s="33"/>
    </row>
    <row r="67" spans="1:52" ht="140.25" customHeight="1" x14ac:dyDescent="0.25">
      <c r="A67" s="41"/>
      <c r="B67" s="44" t="s">
        <v>646</v>
      </c>
      <c r="C67" s="42" t="s">
        <v>613</v>
      </c>
      <c r="D67" s="32" t="s">
        <v>634</v>
      </c>
      <c r="E67" s="32" t="s">
        <v>658</v>
      </c>
      <c r="F67" s="32" t="s">
        <v>71</v>
      </c>
      <c r="G67" s="41" t="s">
        <v>136</v>
      </c>
      <c r="H67" s="43" t="s">
        <v>130</v>
      </c>
      <c r="I67" s="43" t="s">
        <v>953</v>
      </c>
      <c r="J67" s="17">
        <v>299728512</v>
      </c>
      <c r="K67" s="32" t="s">
        <v>177</v>
      </c>
      <c r="L67" s="32" t="s">
        <v>205</v>
      </c>
      <c r="M67" s="41"/>
      <c r="N67" s="32" t="s">
        <v>225</v>
      </c>
      <c r="O67" s="42" t="s">
        <v>214</v>
      </c>
      <c r="P67" s="41" t="s">
        <v>218</v>
      </c>
      <c r="Q67" s="32" t="s">
        <v>1939</v>
      </c>
      <c r="R67" s="32"/>
      <c r="S67" s="32" t="s">
        <v>1940</v>
      </c>
      <c r="T67" s="32"/>
      <c r="U67" s="32" t="s">
        <v>588</v>
      </c>
      <c r="V67" s="32" t="s">
        <v>352</v>
      </c>
      <c r="W67" s="32" t="s">
        <v>353</v>
      </c>
      <c r="X67" s="41"/>
      <c r="Y67" s="32"/>
      <c r="Z67" s="22"/>
      <c r="AA67" s="22"/>
      <c r="AB67" s="22"/>
      <c r="AC67" s="22"/>
      <c r="AD67" s="32" t="s">
        <v>440</v>
      </c>
      <c r="AE67" s="32" t="s">
        <v>500</v>
      </c>
      <c r="AF67" s="36">
        <v>299728512</v>
      </c>
      <c r="AG67" s="22"/>
      <c r="AH67" s="21"/>
      <c r="AI67" s="21"/>
      <c r="AJ67" s="22">
        <v>44167</v>
      </c>
      <c r="AK67" s="18">
        <v>45</v>
      </c>
      <c r="AL67" s="19" t="s">
        <v>550</v>
      </c>
      <c r="AM67" s="37">
        <f t="shared" ca="1" si="32"/>
        <v>-24.844444444444445</v>
      </c>
      <c r="AN67" s="23">
        <v>0.8</v>
      </c>
      <c r="AO67" s="21">
        <v>0</v>
      </c>
      <c r="AP67" s="24">
        <v>0.8</v>
      </c>
      <c r="AQ67" s="38">
        <f t="shared" si="23"/>
        <v>0.8</v>
      </c>
      <c r="AR67" s="39">
        <f t="shared" si="33"/>
        <v>0</v>
      </c>
      <c r="AS67" s="39">
        <f t="shared" si="34"/>
        <v>0.8</v>
      </c>
      <c r="AT67" s="19"/>
      <c r="AU67" s="19">
        <f t="shared" si="4"/>
        <v>0</v>
      </c>
      <c r="AV67" s="19" t="str">
        <f t="shared" si="5"/>
        <v>Km</v>
      </c>
      <c r="AW67" s="33"/>
      <c r="AX67" s="33"/>
      <c r="AY67" s="33"/>
      <c r="AZ67" s="33"/>
    </row>
    <row r="68" spans="1:52" ht="51" customHeight="1" x14ac:dyDescent="0.25">
      <c r="A68" s="41"/>
      <c r="B68" s="44" t="s">
        <v>646</v>
      </c>
      <c r="C68" s="42"/>
      <c r="D68" s="32"/>
      <c r="E68" s="32" t="s">
        <v>658</v>
      </c>
      <c r="F68" s="32" t="s">
        <v>72</v>
      </c>
      <c r="G68" s="41" t="s">
        <v>136</v>
      </c>
      <c r="H68" s="43" t="s">
        <v>131</v>
      </c>
      <c r="I68" s="43" t="s">
        <v>953</v>
      </c>
      <c r="J68" s="17">
        <v>2587802317.5999999</v>
      </c>
      <c r="K68" s="32" t="s">
        <v>177</v>
      </c>
      <c r="L68" s="32" t="s">
        <v>205</v>
      </c>
      <c r="M68" s="41">
        <v>50</v>
      </c>
      <c r="N68" s="32" t="s">
        <v>226</v>
      </c>
      <c r="O68" s="42" t="s">
        <v>214</v>
      </c>
      <c r="P68" s="41" t="s">
        <v>218</v>
      </c>
      <c r="Q68" s="32" t="s">
        <v>1941</v>
      </c>
      <c r="R68" s="32" t="s">
        <v>1942</v>
      </c>
      <c r="S68" s="32" t="s">
        <v>271</v>
      </c>
      <c r="T68" s="32" t="s">
        <v>1943</v>
      </c>
      <c r="U68" s="32" t="s">
        <v>588</v>
      </c>
      <c r="V68" s="32" t="s">
        <v>354</v>
      </c>
      <c r="W68" s="32" t="s">
        <v>355</v>
      </c>
      <c r="X68" s="41"/>
      <c r="Y68" s="32"/>
      <c r="Z68" s="22"/>
      <c r="AA68" s="22"/>
      <c r="AB68" s="22"/>
      <c r="AC68" s="22"/>
      <c r="AD68" s="32" t="s">
        <v>441</v>
      </c>
      <c r="AE68" s="32" t="s">
        <v>72</v>
      </c>
      <c r="AF68" s="36">
        <v>2587802317.5999999</v>
      </c>
      <c r="AG68" s="22"/>
      <c r="AH68" s="21"/>
      <c r="AI68" s="21"/>
      <c r="AJ68" s="22">
        <v>44137</v>
      </c>
      <c r="AK68" s="18">
        <v>92</v>
      </c>
      <c r="AL68" s="19" t="s">
        <v>551</v>
      </c>
      <c r="AM68" s="37">
        <f t="shared" ca="1" si="32"/>
        <v>-11.967391304347826</v>
      </c>
      <c r="AN68" s="23">
        <v>0.65</v>
      </c>
      <c r="AO68" s="21">
        <v>0</v>
      </c>
      <c r="AP68" s="24">
        <v>0.35</v>
      </c>
      <c r="AQ68" s="38">
        <f t="shared" si="23"/>
        <v>0.65</v>
      </c>
      <c r="AR68" s="39">
        <f t="shared" si="33"/>
        <v>0.30000000000000004</v>
      </c>
      <c r="AS68" s="39">
        <f t="shared" si="34"/>
        <v>0.65</v>
      </c>
      <c r="AT68" s="19" t="s">
        <v>2030</v>
      </c>
      <c r="AU68" s="19">
        <f t="shared" ref="AU68:AU131" si="35">+AS68*M68</f>
        <v>32.5</v>
      </c>
      <c r="AV68" s="19" t="str">
        <f t="shared" ref="AV68:AV131" si="36">+L68</f>
        <v>Km</v>
      </c>
      <c r="AW68" s="33"/>
      <c r="AX68" s="33"/>
      <c r="AY68" s="33"/>
      <c r="AZ68" s="33"/>
    </row>
    <row r="69" spans="1:52" ht="89.25" customHeight="1" x14ac:dyDescent="0.25">
      <c r="A69" s="41"/>
      <c r="B69" s="44" t="s">
        <v>646</v>
      </c>
      <c r="C69" s="42" t="s">
        <v>613</v>
      </c>
      <c r="D69" s="32" t="s">
        <v>634</v>
      </c>
      <c r="E69" s="32" t="s">
        <v>657</v>
      </c>
      <c r="F69" s="32" t="s">
        <v>73</v>
      </c>
      <c r="G69" s="41" t="s">
        <v>136</v>
      </c>
      <c r="H69" s="43" t="s">
        <v>130</v>
      </c>
      <c r="I69" s="43" t="s">
        <v>953</v>
      </c>
      <c r="J69" s="17">
        <v>209023398</v>
      </c>
      <c r="K69" s="32" t="s">
        <v>178</v>
      </c>
      <c r="L69" s="32" t="s">
        <v>205</v>
      </c>
      <c r="M69" s="41">
        <v>61</v>
      </c>
      <c r="N69" s="32" t="s">
        <v>218</v>
      </c>
      <c r="O69" s="42" t="s">
        <v>214</v>
      </c>
      <c r="P69" s="41" t="s">
        <v>218</v>
      </c>
      <c r="Q69" s="32" t="s">
        <v>1435</v>
      </c>
      <c r="R69" s="32" t="s">
        <v>1434</v>
      </c>
      <c r="S69" s="32" t="s">
        <v>272</v>
      </c>
      <c r="T69" s="32" t="s">
        <v>273</v>
      </c>
      <c r="U69" s="32" t="s">
        <v>587</v>
      </c>
      <c r="V69" s="32" t="s">
        <v>356</v>
      </c>
      <c r="W69" s="32" t="s">
        <v>357</v>
      </c>
      <c r="X69" s="41"/>
      <c r="Y69" s="32"/>
      <c r="Z69" s="22"/>
      <c r="AA69" s="22"/>
      <c r="AB69" s="22"/>
      <c r="AC69" s="22"/>
      <c r="AD69" s="32" t="s">
        <v>442</v>
      </c>
      <c r="AE69" s="32" t="s">
        <v>73</v>
      </c>
      <c r="AF69" s="36">
        <v>209023398</v>
      </c>
      <c r="AG69" s="22"/>
      <c r="AH69" s="21"/>
      <c r="AI69" s="21"/>
      <c r="AJ69" s="22">
        <v>44091</v>
      </c>
      <c r="AK69" s="18">
        <v>90</v>
      </c>
      <c r="AL69" s="19" t="s">
        <v>552</v>
      </c>
      <c r="AM69" s="37">
        <f t="shared" ca="1" si="32"/>
        <v>-12.766666666666667</v>
      </c>
      <c r="AN69" s="23">
        <v>0.72</v>
      </c>
      <c r="AO69" s="21">
        <v>0</v>
      </c>
      <c r="AP69" s="24">
        <v>0.72</v>
      </c>
      <c r="AQ69" s="38">
        <f t="shared" si="23"/>
        <v>0.72</v>
      </c>
      <c r="AR69" s="39">
        <f t="shared" si="33"/>
        <v>0</v>
      </c>
      <c r="AS69" s="39">
        <f t="shared" si="34"/>
        <v>0.72</v>
      </c>
      <c r="AT69" s="19"/>
      <c r="AU69" s="19">
        <f t="shared" si="35"/>
        <v>43.92</v>
      </c>
      <c r="AV69" s="19" t="str">
        <f t="shared" si="36"/>
        <v>Km</v>
      </c>
      <c r="AW69" s="33"/>
      <c r="AX69" s="33"/>
      <c r="AY69" s="33"/>
      <c r="AZ69" s="33"/>
    </row>
    <row r="70" spans="1:52" ht="63.75" customHeight="1" x14ac:dyDescent="0.25">
      <c r="A70" s="41"/>
      <c r="B70" s="44" t="s">
        <v>647</v>
      </c>
      <c r="C70" s="42" t="s">
        <v>617</v>
      </c>
      <c r="D70" s="32" t="s">
        <v>639</v>
      </c>
      <c r="E70" s="32" t="s">
        <v>659</v>
      </c>
      <c r="F70" s="32" t="s">
        <v>74</v>
      </c>
      <c r="G70" s="41" t="s">
        <v>136</v>
      </c>
      <c r="H70" s="43" t="s">
        <v>131</v>
      </c>
      <c r="I70" s="43" t="s">
        <v>953</v>
      </c>
      <c r="J70" s="17">
        <v>197390000</v>
      </c>
      <c r="K70" s="32" t="s">
        <v>179</v>
      </c>
      <c r="L70" s="32" t="s">
        <v>205</v>
      </c>
      <c r="M70" s="41">
        <v>5</v>
      </c>
      <c r="N70" s="32" t="s">
        <v>227</v>
      </c>
      <c r="O70" s="42" t="s">
        <v>214</v>
      </c>
      <c r="P70" s="41" t="s">
        <v>215</v>
      </c>
      <c r="Q70" s="32" t="s">
        <v>1437</v>
      </c>
      <c r="R70" s="32" t="s">
        <v>1436</v>
      </c>
      <c r="S70" s="32" t="s">
        <v>266</v>
      </c>
      <c r="T70" s="32" t="s">
        <v>274</v>
      </c>
      <c r="U70" s="32" t="s">
        <v>595</v>
      </c>
      <c r="V70" s="32" t="s">
        <v>358</v>
      </c>
      <c r="W70" s="32" t="s">
        <v>359</v>
      </c>
      <c r="X70" s="41"/>
      <c r="Y70" s="32"/>
      <c r="Z70" s="22"/>
      <c r="AA70" s="22"/>
      <c r="AB70" s="22"/>
      <c r="AC70" s="22"/>
      <c r="AD70" s="32" t="s">
        <v>443</v>
      </c>
      <c r="AE70" s="32" t="s">
        <v>501</v>
      </c>
      <c r="AF70" s="36">
        <v>200000000</v>
      </c>
      <c r="AG70" s="22"/>
      <c r="AH70" s="21"/>
      <c r="AI70" s="21"/>
      <c r="AJ70" s="22">
        <v>44179</v>
      </c>
      <c r="AK70" s="18">
        <v>30</v>
      </c>
      <c r="AL70" s="19" t="s">
        <v>553</v>
      </c>
      <c r="AM70" s="37">
        <f t="shared" ca="1" si="32"/>
        <v>-37.366666666666667</v>
      </c>
      <c r="AN70" s="23">
        <v>0.9</v>
      </c>
      <c r="AO70" s="21">
        <v>0</v>
      </c>
      <c r="AP70" s="24">
        <v>0.9</v>
      </c>
      <c r="AQ70" s="38">
        <f t="shared" si="23"/>
        <v>0.9</v>
      </c>
      <c r="AR70" s="39">
        <f t="shared" si="33"/>
        <v>0</v>
      </c>
      <c r="AS70" s="39">
        <f t="shared" si="34"/>
        <v>0.9</v>
      </c>
      <c r="AT70" s="19"/>
      <c r="AU70" s="19">
        <f t="shared" si="35"/>
        <v>4.5</v>
      </c>
      <c r="AV70" s="19" t="str">
        <f t="shared" si="36"/>
        <v>Km</v>
      </c>
      <c r="AW70" s="33"/>
      <c r="AX70" s="33"/>
      <c r="AY70" s="33"/>
      <c r="AZ70" s="33"/>
    </row>
    <row r="71" spans="1:52" ht="91.5" customHeight="1" x14ac:dyDescent="0.25">
      <c r="A71" s="41"/>
      <c r="B71" s="44" t="s">
        <v>646</v>
      </c>
      <c r="C71" s="42"/>
      <c r="D71" s="32" t="s">
        <v>635</v>
      </c>
      <c r="E71" s="32" t="s">
        <v>660</v>
      </c>
      <c r="F71" s="32" t="s">
        <v>75</v>
      </c>
      <c r="G71" s="41" t="s">
        <v>132</v>
      </c>
      <c r="H71" s="43" t="s">
        <v>131</v>
      </c>
      <c r="I71" s="43" t="s">
        <v>953</v>
      </c>
      <c r="J71" s="17">
        <v>8083580904.96</v>
      </c>
      <c r="K71" s="32" t="s">
        <v>180</v>
      </c>
      <c r="L71" s="32" t="s">
        <v>205</v>
      </c>
      <c r="M71" s="41"/>
      <c r="N71" s="32" t="s">
        <v>222</v>
      </c>
      <c r="O71" s="42" t="s">
        <v>221</v>
      </c>
      <c r="P71" s="41" t="s">
        <v>215</v>
      </c>
      <c r="Q71" s="32" t="s">
        <v>1439</v>
      </c>
      <c r="R71" s="32" t="s">
        <v>1438</v>
      </c>
      <c r="S71" s="32"/>
      <c r="T71" s="32"/>
      <c r="U71" s="32" t="s">
        <v>594</v>
      </c>
      <c r="V71" s="32" t="s">
        <v>360</v>
      </c>
      <c r="W71" s="32" t="s">
        <v>361</v>
      </c>
      <c r="X71" s="41"/>
      <c r="Y71" s="32"/>
      <c r="Z71" s="22"/>
      <c r="AA71" s="22"/>
      <c r="AB71" s="22"/>
      <c r="AC71" s="22"/>
      <c r="AD71" s="32" t="s">
        <v>703</v>
      </c>
      <c r="AE71" s="32" t="s">
        <v>75</v>
      </c>
      <c r="AF71" s="36">
        <v>8083580904.96</v>
      </c>
      <c r="AG71" s="22">
        <v>43880</v>
      </c>
      <c r="AH71" s="21"/>
      <c r="AI71" s="36">
        <v>8083580904.96</v>
      </c>
      <c r="AJ71" s="22">
        <v>44053</v>
      </c>
      <c r="AK71" s="18">
        <v>180</v>
      </c>
      <c r="AL71" s="19" t="s">
        <v>554</v>
      </c>
      <c r="AM71" s="37">
        <v>0.45</v>
      </c>
      <c r="AN71" s="23">
        <v>0.46</v>
      </c>
      <c r="AO71" s="21">
        <v>0.6</v>
      </c>
      <c r="AP71" s="24">
        <v>0.46</v>
      </c>
      <c r="AQ71" s="38">
        <f t="shared" si="23"/>
        <v>0.46</v>
      </c>
      <c r="AR71" s="39">
        <f t="shared" si="33"/>
        <v>0</v>
      </c>
      <c r="AS71" s="39">
        <f t="shared" si="34"/>
        <v>0.46</v>
      </c>
      <c r="AT71" s="19" t="s">
        <v>704</v>
      </c>
      <c r="AU71" s="19">
        <f t="shared" si="35"/>
        <v>0</v>
      </c>
      <c r="AV71" s="19" t="str">
        <f t="shared" si="36"/>
        <v>Km</v>
      </c>
      <c r="AW71" s="33"/>
      <c r="AX71" s="33"/>
      <c r="AY71" s="33"/>
      <c r="AZ71" s="33"/>
    </row>
    <row r="72" spans="1:52" ht="51" customHeight="1" x14ac:dyDescent="0.25">
      <c r="A72" s="41"/>
      <c r="B72" s="44" t="s">
        <v>646</v>
      </c>
      <c r="C72" s="42" t="s">
        <v>1274</v>
      </c>
      <c r="D72" s="32" t="s">
        <v>1274</v>
      </c>
      <c r="E72" s="32" t="s">
        <v>661</v>
      </c>
      <c r="F72" s="32" t="s">
        <v>76</v>
      </c>
      <c r="G72" s="41" t="s">
        <v>136</v>
      </c>
      <c r="H72" s="43" t="s">
        <v>130</v>
      </c>
      <c r="I72" s="43" t="s">
        <v>953</v>
      </c>
      <c r="J72" s="17">
        <v>335872310.39999998</v>
      </c>
      <c r="K72" s="32" t="s">
        <v>181</v>
      </c>
      <c r="L72" s="32" t="s">
        <v>208</v>
      </c>
      <c r="M72" s="41">
        <v>6</v>
      </c>
      <c r="N72" s="32" t="s">
        <v>228</v>
      </c>
      <c r="O72" s="42" t="s">
        <v>214</v>
      </c>
      <c r="P72" s="41" t="s">
        <v>218</v>
      </c>
      <c r="Q72" s="32" t="s">
        <v>246</v>
      </c>
      <c r="R72" s="32"/>
      <c r="S72" s="32" t="s">
        <v>275</v>
      </c>
      <c r="T72" s="32"/>
      <c r="U72" s="32" t="s">
        <v>596</v>
      </c>
      <c r="V72" s="32" t="s">
        <v>362</v>
      </c>
      <c r="W72" s="32" t="s">
        <v>362</v>
      </c>
      <c r="X72" s="41"/>
      <c r="Y72" s="32"/>
      <c r="Z72" s="22"/>
      <c r="AA72" s="22"/>
      <c r="AB72" s="22"/>
      <c r="AC72" s="22"/>
      <c r="AD72" s="32"/>
      <c r="AE72" s="32" t="s">
        <v>76</v>
      </c>
      <c r="AF72" s="36">
        <v>335872310.39999998</v>
      </c>
      <c r="AG72" s="22"/>
      <c r="AH72" s="21"/>
      <c r="AI72" s="21"/>
      <c r="AJ72" s="22">
        <v>44136</v>
      </c>
      <c r="AK72" s="18">
        <v>90</v>
      </c>
      <c r="AL72" s="19" t="s">
        <v>555</v>
      </c>
      <c r="AM72" s="37">
        <f t="shared" ref="AM72:AM102" ca="1" si="37">(AK72-((TODAY())-AJ72))/AK72</f>
        <v>-12.266666666666667</v>
      </c>
      <c r="AN72" s="23">
        <v>0.79</v>
      </c>
      <c r="AO72" s="21">
        <v>0</v>
      </c>
      <c r="AP72" s="24">
        <v>0.79</v>
      </c>
      <c r="AQ72" s="38">
        <f t="shared" si="23"/>
        <v>0.79</v>
      </c>
      <c r="AR72" s="39">
        <f t="shared" si="33"/>
        <v>0</v>
      </c>
      <c r="AS72" s="39">
        <f t="shared" si="34"/>
        <v>0.79</v>
      </c>
      <c r="AT72" s="19"/>
      <c r="AU72" s="19">
        <f t="shared" si="35"/>
        <v>4.74</v>
      </c>
      <c r="AV72" s="19" t="str">
        <f t="shared" si="36"/>
        <v>ML d'ouvrage</v>
      </c>
      <c r="AW72" s="33"/>
      <c r="AX72" s="33"/>
      <c r="AY72" s="33"/>
      <c r="AZ72" s="33"/>
    </row>
    <row r="73" spans="1:52" ht="38.25" customHeight="1" x14ac:dyDescent="0.25">
      <c r="A73" s="41"/>
      <c r="B73" s="44" t="s">
        <v>646</v>
      </c>
      <c r="C73" s="42" t="s">
        <v>1274</v>
      </c>
      <c r="D73" s="32" t="s">
        <v>1274</v>
      </c>
      <c r="E73" s="32" t="s">
        <v>662</v>
      </c>
      <c r="F73" s="32" t="s">
        <v>77</v>
      </c>
      <c r="G73" s="41" t="s">
        <v>136</v>
      </c>
      <c r="H73" s="43" t="s">
        <v>130</v>
      </c>
      <c r="I73" s="43" t="s">
        <v>953</v>
      </c>
      <c r="J73" s="17">
        <v>20200000</v>
      </c>
      <c r="K73" s="32" t="s">
        <v>182</v>
      </c>
      <c r="L73" s="32" t="s">
        <v>205</v>
      </c>
      <c r="M73" s="41">
        <v>41</v>
      </c>
      <c r="N73" s="32" t="s">
        <v>218</v>
      </c>
      <c r="O73" s="42" t="s">
        <v>214</v>
      </c>
      <c r="P73" s="41" t="s">
        <v>218</v>
      </c>
      <c r="Q73" s="32" t="s">
        <v>1440</v>
      </c>
      <c r="R73" s="32" t="s">
        <v>1441</v>
      </c>
      <c r="S73" s="32" t="s">
        <v>276</v>
      </c>
      <c r="T73" s="32" t="s">
        <v>277</v>
      </c>
      <c r="U73" s="32" t="s">
        <v>590</v>
      </c>
      <c r="V73" s="32"/>
      <c r="W73" s="32"/>
      <c r="X73" s="41"/>
      <c r="Y73" s="32"/>
      <c r="Z73" s="22"/>
      <c r="AA73" s="22"/>
      <c r="AB73" s="22"/>
      <c r="AC73" s="22"/>
      <c r="AD73" s="32" t="s">
        <v>444</v>
      </c>
      <c r="AE73" s="32" t="s">
        <v>77</v>
      </c>
      <c r="AF73" s="36">
        <v>20200000</v>
      </c>
      <c r="AG73" s="22"/>
      <c r="AH73" s="21"/>
      <c r="AI73" s="21"/>
      <c r="AJ73" s="22">
        <v>43979</v>
      </c>
      <c r="AK73" s="18">
        <v>60</v>
      </c>
      <c r="AL73" s="19" t="s">
        <v>556</v>
      </c>
      <c r="AM73" s="37">
        <f t="shared" ca="1" si="37"/>
        <v>-21.516666666666666</v>
      </c>
      <c r="AN73" s="23">
        <v>0.49509999999999998</v>
      </c>
      <c r="AO73" s="21">
        <v>0.46</v>
      </c>
      <c r="AP73" s="24">
        <v>0.49509999999999998</v>
      </c>
      <c r="AQ73" s="38">
        <f t="shared" si="23"/>
        <v>0.49509999999999998</v>
      </c>
      <c r="AR73" s="39">
        <f t="shared" si="33"/>
        <v>0</v>
      </c>
      <c r="AS73" s="39">
        <f t="shared" si="34"/>
        <v>0.49509999999999998</v>
      </c>
      <c r="AT73" s="19"/>
      <c r="AU73" s="19">
        <f t="shared" si="35"/>
        <v>20.299099999999999</v>
      </c>
      <c r="AV73" s="19" t="str">
        <f t="shared" si="36"/>
        <v>Km</v>
      </c>
      <c r="AW73" s="33"/>
      <c r="AX73" s="33"/>
      <c r="AY73" s="33"/>
      <c r="AZ73" s="33"/>
    </row>
    <row r="74" spans="1:52" ht="51" customHeight="1" x14ac:dyDescent="0.25">
      <c r="A74" s="41"/>
      <c r="B74" s="44" t="s">
        <v>646</v>
      </c>
      <c r="C74" s="42" t="s">
        <v>1274</v>
      </c>
      <c r="D74" s="32" t="s">
        <v>1274</v>
      </c>
      <c r="E74" s="32" t="s">
        <v>662</v>
      </c>
      <c r="F74" s="32" t="s">
        <v>78</v>
      </c>
      <c r="G74" s="41" t="s">
        <v>136</v>
      </c>
      <c r="H74" s="43" t="s">
        <v>130</v>
      </c>
      <c r="I74" s="43" t="s">
        <v>953</v>
      </c>
      <c r="J74" s="17">
        <v>70056520</v>
      </c>
      <c r="K74" s="32" t="s">
        <v>182</v>
      </c>
      <c r="L74" s="32" t="s">
        <v>205</v>
      </c>
      <c r="M74" s="41">
        <v>61</v>
      </c>
      <c r="N74" s="32" t="s">
        <v>218</v>
      </c>
      <c r="O74" s="42" t="s">
        <v>214</v>
      </c>
      <c r="P74" s="41" t="s">
        <v>218</v>
      </c>
      <c r="Q74" s="32" t="s">
        <v>1443</v>
      </c>
      <c r="R74" s="32" t="s">
        <v>1442</v>
      </c>
      <c r="S74" s="32" t="s">
        <v>278</v>
      </c>
      <c r="T74" s="32" t="s">
        <v>279</v>
      </c>
      <c r="U74" s="32" t="s">
        <v>590</v>
      </c>
      <c r="V74" s="32"/>
      <c r="W74" s="32"/>
      <c r="X74" s="41"/>
      <c r="Y74" s="32"/>
      <c r="Z74" s="22"/>
      <c r="AA74" s="22"/>
      <c r="AB74" s="22"/>
      <c r="AC74" s="22"/>
      <c r="AD74" s="32" t="s">
        <v>445</v>
      </c>
      <c r="AE74" s="32" t="s">
        <v>78</v>
      </c>
      <c r="AF74" s="36">
        <v>70056520</v>
      </c>
      <c r="AG74" s="22"/>
      <c r="AH74" s="21"/>
      <c r="AI74" s="21"/>
      <c r="AJ74" s="22">
        <v>43979</v>
      </c>
      <c r="AK74" s="18">
        <v>60</v>
      </c>
      <c r="AL74" s="19" t="s">
        <v>557</v>
      </c>
      <c r="AM74" s="37">
        <f t="shared" ca="1" si="37"/>
        <v>-21.516666666666666</v>
      </c>
      <c r="AN74" s="23">
        <v>0.52</v>
      </c>
      <c r="AO74" s="23">
        <v>0.36459999999999998</v>
      </c>
      <c r="AP74" s="24">
        <v>0.52</v>
      </c>
      <c r="AQ74" s="38">
        <f t="shared" si="23"/>
        <v>0.52</v>
      </c>
      <c r="AR74" s="39">
        <f t="shared" si="33"/>
        <v>0</v>
      </c>
      <c r="AS74" s="39">
        <f t="shared" si="34"/>
        <v>0.52</v>
      </c>
      <c r="AT74" s="19"/>
      <c r="AU74" s="19">
        <f t="shared" si="35"/>
        <v>31.720000000000002</v>
      </c>
      <c r="AV74" s="19" t="str">
        <f t="shared" si="36"/>
        <v>Km</v>
      </c>
      <c r="AW74" s="33"/>
      <c r="AX74" s="33"/>
      <c r="AY74" s="33"/>
      <c r="AZ74" s="33"/>
    </row>
    <row r="75" spans="1:52" ht="51" customHeight="1" x14ac:dyDescent="0.25">
      <c r="A75" s="41"/>
      <c r="B75" s="44" t="s">
        <v>646</v>
      </c>
      <c r="C75" s="42" t="s">
        <v>616</v>
      </c>
      <c r="D75" s="32"/>
      <c r="E75" s="32" t="s">
        <v>663</v>
      </c>
      <c r="F75" s="32" t="s">
        <v>80</v>
      </c>
      <c r="G75" s="41" t="s">
        <v>136</v>
      </c>
      <c r="H75" s="43" t="s">
        <v>130</v>
      </c>
      <c r="I75" s="43" t="s">
        <v>953</v>
      </c>
      <c r="J75" s="17">
        <v>900000000</v>
      </c>
      <c r="K75" s="32" t="s">
        <v>775</v>
      </c>
      <c r="L75" s="32" t="s">
        <v>205</v>
      </c>
      <c r="M75" s="41">
        <v>0.65</v>
      </c>
      <c r="N75" s="32" t="s">
        <v>756</v>
      </c>
      <c r="O75" s="42" t="s">
        <v>221</v>
      </c>
      <c r="P75" s="41" t="s">
        <v>757</v>
      </c>
      <c r="Q75" s="32" t="s">
        <v>1444</v>
      </c>
      <c r="R75" s="32" t="s">
        <v>1445</v>
      </c>
      <c r="S75" s="32" t="s">
        <v>776</v>
      </c>
      <c r="T75" s="32" t="s">
        <v>777</v>
      </c>
      <c r="U75" s="32" t="s">
        <v>593</v>
      </c>
      <c r="V75" s="32" t="s">
        <v>365</v>
      </c>
      <c r="W75" s="32" t="s">
        <v>364</v>
      </c>
      <c r="X75" s="41" t="s">
        <v>778</v>
      </c>
      <c r="Y75" s="32"/>
      <c r="Z75" s="22"/>
      <c r="AA75" s="22"/>
      <c r="AB75" s="22"/>
      <c r="AC75" s="22"/>
      <c r="AD75" s="32" t="s">
        <v>779</v>
      </c>
      <c r="AE75" s="32" t="s">
        <v>80</v>
      </c>
      <c r="AF75" s="36">
        <v>1011280735.5</v>
      </c>
      <c r="AG75" s="22"/>
      <c r="AH75" s="21"/>
      <c r="AI75" s="21"/>
      <c r="AJ75" s="22">
        <v>44172</v>
      </c>
      <c r="AK75" s="18">
        <v>60</v>
      </c>
      <c r="AL75" s="19" t="s">
        <v>780</v>
      </c>
      <c r="AM75" s="37">
        <f t="shared" ca="1" si="37"/>
        <v>-18.3</v>
      </c>
      <c r="AN75" s="23">
        <v>0.28000000000000003</v>
      </c>
      <c r="AO75" s="23">
        <v>0.13500000000000001</v>
      </c>
      <c r="AP75" s="24">
        <v>0.28000000000000003</v>
      </c>
      <c r="AQ75" s="38">
        <f t="shared" si="23"/>
        <v>0.28000000000000003</v>
      </c>
      <c r="AR75" s="39">
        <f t="shared" si="33"/>
        <v>0</v>
      </c>
      <c r="AS75" s="39">
        <f t="shared" si="34"/>
        <v>0.28000000000000003</v>
      </c>
      <c r="AT75" s="19" t="s">
        <v>781</v>
      </c>
      <c r="AU75" s="19">
        <f t="shared" si="35"/>
        <v>0.18200000000000002</v>
      </c>
      <c r="AV75" s="19" t="str">
        <f t="shared" si="36"/>
        <v>Km</v>
      </c>
      <c r="AW75" s="33"/>
      <c r="AX75" s="33"/>
      <c r="AY75" s="33"/>
      <c r="AZ75" s="33"/>
    </row>
    <row r="76" spans="1:52" ht="75.75" customHeight="1" x14ac:dyDescent="0.25">
      <c r="A76" s="41"/>
      <c r="B76" s="44" t="s">
        <v>649</v>
      </c>
      <c r="C76" s="42" t="s">
        <v>605</v>
      </c>
      <c r="D76" s="32" t="s">
        <v>625</v>
      </c>
      <c r="E76" s="32" t="s">
        <v>664</v>
      </c>
      <c r="F76" s="32" t="s">
        <v>81</v>
      </c>
      <c r="G76" s="41" t="s">
        <v>132</v>
      </c>
      <c r="H76" s="43" t="s">
        <v>131</v>
      </c>
      <c r="I76" s="43" t="s">
        <v>953</v>
      </c>
      <c r="J76" s="17">
        <v>759003140</v>
      </c>
      <c r="K76" s="32" t="s">
        <v>183</v>
      </c>
      <c r="L76" s="32" t="s">
        <v>205</v>
      </c>
      <c r="M76" s="41">
        <v>25</v>
      </c>
      <c r="N76" s="32"/>
      <c r="O76" s="42" t="s">
        <v>214</v>
      </c>
      <c r="P76" s="41"/>
      <c r="Q76" s="32" t="s">
        <v>1446</v>
      </c>
      <c r="R76" s="32" t="s">
        <v>1447</v>
      </c>
      <c r="S76" s="32" t="s">
        <v>280</v>
      </c>
      <c r="T76" s="32" t="s">
        <v>281</v>
      </c>
      <c r="U76" s="32" t="s">
        <v>597</v>
      </c>
      <c r="V76" s="32" t="s">
        <v>366</v>
      </c>
      <c r="W76" s="32" t="s">
        <v>367</v>
      </c>
      <c r="X76" s="41"/>
      <c r="Y76" s="32"/>
      <c r="Z76" s="22"/>
      <c r="AA76" s="22"/>
      <c r="AB76" s="22"/>
      <c r="AC76" s="22"/>
      <c r="AD76" s="32" t="s">
        <v>446</v>
      </c>
      <c r="AE76" s="32" t="s">
        <v>81</v>
      </c>
      <c r="AF76" s="36">
        <v>759003140</v>
      </c>
      <c r="AG76" s="22"/>
      <c r="AH76" s="21"/>
      <c r="AI76" s="21"/>
      <c r="AJ76" s="22">
        <v>44207</v>
      </c>
      <c r="AK76" s="18">
        <v>90</v>
      </c>
      <c r="AL76" s="19" t="s">
        <v>558</v>
      </c>
      <c r="AM76" s="37">
        <f t="shared" ca="1" si="37"/>
        <v>-11.477777777777778</v>
      </c>
      <c r="AN76" s="23">
        <v>0.95</v>
      </c>
      <c r="AO76" s="23"/>
      <c r="AP76" s="24">
        <v>0.95</v>
      </c>
      <c r="AQ76" s="38">
        <f t="shared" si="23"/>
        <v>0.95</v>
      </c>
      <c r="AR76" s="39">
        <f t="shared" si="33"/>
        <v>0</v>
      </c>
      <c r="AS76" s="39">
        <f t="shared" si="34"/>
        <v>0.95</v>
      </c>
      <c r="AT76" s="19"/>
      <c r="AU76" s="19">
        <f t="shared" si="35"/>
        <v>23.75</v>
      </c>
      <c r="AV76" s="19" t="str">
        <f t="shared" si="36"/>
        <v>Km</v>
      </c>
      <c r="AW76" s="33"/>
      <c r="AX76" s="33"/>
      <c r="AY76" s="33"/>
      <c r="AZ76" s="33"/>
    </row>
    <row r="77" spans="1:52" ht="38.25" customHeight="1" x14ac:dyDescent="0.25">
      <c r="A77" s="41"/>
      <c r="B77" s="44" t="s">
        <v>646</v>
      </c>
      <c r="C77" s="42"/>
      <c r="D77" s="32"/>
      <c r="E77" s="32" t="s">
        <v>665</v>
      </c>
      <c r="F77" s="32" t="s">
        <v>82</v>
      </c>
      <c r="G77" s="41" t="s">
        <v>136</v>
      </c>
      <c r="H77" s="43" t="s">
        <v>131</v>
      </c>
      <c r="I77" s="43" t="s">
        <v>953</v>
      </c>
      <c r="J77" s="17">
        <v>499560995.56</v>
      </c>
      <c r="K77" s="32"/>
      <c r="L77" s="32" t="s">
        <v>205</v>
      </c>
      <c r="M77" s="41"/>
      <c r="N77" s="32" t="s">
        <v>218</v>
      </c>
      <c r="O77" s="42" t="s">
        <v>214</v>
      </c>
      <c r="P77" s="41" t="s">
        <v>218</v>
      </c>
      <c r="Q77" s="32"/>
      <c r="R77" s="32"/>
      <c r="S77" s="32"/>
      <c r="T77" s="32"/>
      <c r="U77" s="32" t="s">
        <v>597</v>
      </c>
      <c r="V77" s="32" t="s">
        <v>368</v>
      </c>
      <c r="W77" s="32" t="s">
        <v>368</v>
      </c>
      <c r="X77" s="41"/>
      <c r="Y77" s="32"/>
      <c r="Z77" s="22"/>
      <c r="AA77" s="22"/>
      <c r="AB77" s="22"/>
      <c r="AC77" s="22"/>
      <c r="AD77" s="32" t="s">
        <v>447</v>
      </c>
      <c r="AE77" s="32" t="s">
        <v>82</v>
      </c>
      <c r="AF77" s="36">
        <v>499560995.56</v>
      </c>
      <c r="AG77" s="22"/>
      <c r="AH77" s="21"/>
      <c r="AI77" s="21"/>
      <c r="AJ77" s="22">
        <v>44222</v>
      </c>
      <c r="AK77" s="18">
        <v>90</v>
      </c>
      <c r="AL77" s="19" t="s">
        <v>559</v>
      </c>
      <c r="AM77" s="37">
        <f t="shared" ca="1" si="37"/>
        <v>-11.311111111111112</v>
      </c>
      <c r="AN77" s="23">
        <v>0.95</v>
      </c>
      <c r="AO77" s="23"/>
      <c r="AP77" s="24">
        <v>0.95</v>
      </c>
      <c r="AQ77" s="38">
        <f t="shared" si="23"/>
        <v>0.95</v>
      </c>
      <c r="AR77" s="39">
        <f t="shared" si="33"/>
        <v>0</v>
      </c>
      <c r="AS77" s="39">
        <f t="shared" si="34"/>
        <v>0.95</v>
      </c>
      <c r="AT77" s="19"/>
      <c r="AU77" s="19">
        <f t="shared" si="35"/>
        <v>0</v>
      </c>
      <c r="AV77" s="19" t="str">
        <f t="shared" si="36"/>
        <v>Km</v>
      </c>
      <c r="AW77" s="33"/>
      <c r="AX77" s="33"/>
      <c r="AY77" s="33"/>
      <c r="AZ77" s="33"/>
    </row>
    <row r="78" spans="1:52" ht="38.25" customHeight="1" x14ac:dyDescent="0.25">
      <c r="A78" s="41"/>
      <c r="B78" s="44" t="s">
        <v>646</v>
      </c>
      <c r="C78" s="42"/>
      <c r="D78" s="32"/>
      <c r="E78" s="32" t="s">
        <v>652</v>
      </c>
      <c r="F78" s="32" t="s">
        <v>83</v>
      </c>
      <c r="G78" s="41" t="s">
        <v>136</v>
      </c>
      <c r="H78" s="43" t="s">
        <v>131</v>
      </c>
      <c r="I78" s="43" t="s">
        <v>953</v>
      </c>
      <c r="J78" s="17">
        <v>500000000</v>
      </c>
      <c r="K78" s="32" t="s">
        <v>184</v>
      </c>
      <c r="L78" s="32" t="s">
        <v>205</v>
      </c>
      <c r="M78" s="41">
        <v>5</v>
      </c>
      <c r="N78" s="32" t="s">
        <v>218</v>
      </c>
      <c r="O78" s="42" t="s">
        <v>214</v>
      </c>
      <c r="P78" s="41"/>
      <c r="Q78" s="32" t="s">
        <v>1449</v>
      </c>
      <c r="R78" s="32" t="s">
        <v>1448</v>
      </c>
      <c r="S78" s="32"/>
      <c r="T78" s="32"/>
      <c r="U78" s="32" t="s">
        <v>598</v>
      </c>
      <c r="V78" s="32" t="s">
        <v>369</v>
      </c>
      <c r="W78" s="32" t="s">
        <v>369</v>
      </c>
      <c r="X78" s="41"/>
      <c r="Y78" s="32"/>
      <c r="Z78" s="22"/>
      <c r="AA78" s="22"/>
      <c r="AB78" s="22"/>
      <c r="AC78" s="22"/>
      <c r="AD78" s="32" t="s">
        <v>448</v>
      </c>
      <c r="AE78" s="32" t="s">
        <v>502</v>
      </c>
      <c r="AF78" s="36">
        <v>493729983.22000003</v>
      </c>
      <c r="AG78" s="22"/>
      <c r="AH78" s="21"/>
      <c r="AI78" s="21"/>
      <c r="AJ78" s="22">
        <v>44211</v>
      </c>
      <c r="AK78" s="18">
        <v>67</v>
      </c>
      <c r="AL78" s="19" t="s">
        <v>560</v>
      </c>
      <c r="AM78" s="37">
        <f t="shared" ca="1" si="37"/>
        <v>-15.701492537313433</v>
      </c>
      <c r="AN78" s="23">
        <v>0.15</v>
      </c>
      <c r="AO78" s="23">
        <v>0</v>
      </c>
      <c r="AP78" s="24">
        <v>0.15</v>
      </c>
      <c r="AQ78" s="38">
        <f t="shared" si="23"/>
        <v>0.15</v>
      </c>
      <c r="AR78" s="39">
        <f t="shared" si="33"/>
        <v>0</v>
      </c>
      <c r="AS78" s="39">
        <f t="shared" si="34"/>
        <v>0.15</v>
      </c>
      <c r="AT78" s="19"/>
      <c r="AU78" s="19">
        <f t="shared" si="35"/>
        <v>0.75</v>
      </c>
      <c r="AV78" s="19" t="str">
        <f t="shared" si="36"/>
        <v>Km</v>
      </c>
      <c r="AW78" s="33"/>
      <c r="AX78" s="33"/>
      <c r="AY78" s="33"/>
      <c r="AZ78" s="33"/>
    </row>
    <row r="79" spans="1:52" ht="51" customHeight="1" x14ac:dyDescent="0.25">
      <c r="A79" s="41"/>
      <c r="B79" s="44" t="s">
        <v>646</v>
      </c>
      <c r="C79" s="42"/>
      <c r="D79" s="32"/>
      <c r="E79" s="32" t="s">
        <v>666</v>
      </c>
      <c r="F79" s="32" t="s">
        <v>84</v>
      </c>
      <c r="G79" s="41" t="s">
        <v>132</v>
      </c>
      <c r="H79" s="43" t="s">
        <v>131</v>
      </c>
      <c r="I79" s="43" t="s">
        <v>953</v>
      </c>
      <c r="J79" s="17">
        <v>16229774220.629999</v>
      </c>
      <c r="K79" s="32" t="s">
        <v>185</v>
      </c>
      <c r="L79" s="32" t="s">
        <v>205</v>
      </c>
      <c r="M79" s="41">
        <v>21.105</v>
      </c>
      <c r="N79" s="32" t="s">
        <v>227</v>
      </c>
      <c r="O79" s="42" t="s">
        <v>214</v>
      </c>
      <c r="P79" s="41" t="s">
        <v>215</v>
      </c>
      <c r="Q79" s="32" t="s">
        <v>1451</v>
      </c>
      <c r="R79" s="32" t="s">
        <v>1450</v>
      </c>
      <c r="S79" s="32" t="s">
        <v>1920</v>
      </c>
      <c r="T79" s="32" t="s">
        <v>1921</v>
      </c>
      <c r="U79" s="32" t="s">
        <v>590</v>
      </c>
      <c r="V79" s="32" t="s">
        <v>370</v>
      </c>
      <c r="W79" s="32" t="s">
        <v>1918</v>
      </c>
      <c r="X79" s="32" t="s">
        <v>1919</v>
      </c>
      <c r="Y79" s="32"/>
      <c r="Z79" s="22">
        <v>44175</v>
      </c>
      <c r="AA79" s="22">
        <v>44187</v>
      </c>
      <c r="AB79" s="22">
        <v>44194</v>
      </c>
      <c r="AC79" s="22">
        <v>44201</v>
      </c>
      <c r="AD79" s="32" t="s">
        <v>2021</v>
      </c>
      <c r="AE79" s="32" t="s">
        <v>503</v>
      </c>
      <c r="AF79" s="36">
        <v>16229774220.629999</v>
      </c>
      <c r="AG79" s="22"/>
      <c r="AH79" s="21"/>
      <c r="AI79" s="36">
        <v>3245954844.1259999</v>
      </c>
      <c r="AJ79" s="22">
        <v>44209</v>
      </c>
      <c r="AK79" s="18">
        <v>240</v>
      </c>
      <c r="AL79" s="19" t="s">
        <v>541</v>
      </c>
      <c r="AM79" s="37">
        <f t="shared" ca="1" si="37"/>
        <v>-3.6708333333333334</v>
      </c>
      <c r="AN79" s="23">
        <v>0.75</v>
      </c>
      <c r="AO79" s="23"/>
      <c r="AP79" s="24">
        <v>0.62</v>
      </c>
      <c r="AQ79" s="38">
        <f t="shared" si="23"/>
        <v>0.75</v>
      </c>
      <c r="AR79" s="39">
        <f t="shared" si="33"/>
        <v>0.13</v>
      </c>
      <c r="AS79" s="39">
        <f t="shared" si="34"/>
        <v>0.75</v>
      </c>
      <c r="AT79" s="19"/>
      <c r="AU79" s="19">
        <f t="shared" si="35"/>
        <v>15.828749999999999</v>
      </c>
      <c r="AV79" s="19" t="str">
        <f t="shared" si="36"/>
        <v>Km</v>
      </c>
      <c r="AW79" s="33"/>
      <c r="AX79" s="33"/>
      <c r="AY79" s="33"/>
      <c r="AZ79" s="33"/>
    </row>
    <row r="80" spans="1:52" ht="25.5" customHeight="1" x14ac:dyDescent="0.25">
      <c r="A80" s="41"/>
      <c r="B80" s="44" t="s">
        <v>649</v>
      </c>
      <c r="C80" s="42" t="s">
        <v>605</v>
      </c>
      <c r="D80" s="32" t="s">
        <v>625</v>
      </c>
      <c r="E80" s="32" t="s">
        <v>652</v>
      </c>
      <c r="F80" s="32" t="s">
        <v>85</v>
      </c>
      <c r="G80" s="41" t="s">
        <v>136</v>
      </c>
      <c r="H80" s="43" t="s">
        <v>131</v>
      </c>
      <c r="I80" s="43" t="s">
        <v>953</v>
      </c>
      <c r="J80" s="17">
        <v>810205000</v>
      </c>
      <c r="K80" s="32" t="s">
        <v>186</v>
      </c>
      <c r="L80" s="32" t="s">
        <v>205</v>
      </c>
      <c r="M80" s="41">
        <v>4.9000000000000004</v>
      </c>
      <c r="N80" s="32" t="s">
        <v>218</v>
      </c>
      <c r="O80" s="42" t="s">
        <v>214</v>
      </c>
      <c r="P80" s="41" t="s">
        <v>218</v>
      </c>
      <c r="Q80" s="32"/>
      <c r="R80" s="32"/>
      <c r="S80" s="32"/>
      <c r="T80" s="32"/>
      <c r="U80" s="32" t="s">
        <v>584</v>
      </c>
      <c r="V80" s="32" t="s">
        <v>311</v>
      </c>
      <c r="W80" s="32"/>
      <c r="X80" s="41"/>
      <c r="Y80" s="32"/>
      <c r="Z80" s="22"/>
      <c r="AA80" s="22"/>
      <c r="AB80" s="22"/>
      <c r="AC80" s="22"/>
      <c r="AD80" s="32" t="s">
        <v>449</v>
      </c>
      <c r="AE80" s="32" t="s">
        <v>85</v>
      </c>
      <c r="AF80" s="36">
        <v>810205000</v>
      </c>
      <c r="AG80" s="22"/>
      <c r="AH80" s="21"/>
      <c r="AI80" s="21"/>
      <c r="AJ80" s="22">
        <v>43927</v>
      </c>
      <c r="AK80" s="18">
        <v>60</v>
      </c>
      <c r="AL80" s="19" t="s">
        <v>381</v>
      </c>
      <c r="AM80" s="37">
        <f t="shared" ca="1" si="37"/>
        <v>-22.383333333333333</v>
      </c>
      <c r="AN80" s="23">
        <v>0.8</v>
      </c>
      <c r="AO80" s="23"/>
      <c r="AP80" s="24">
        <v>0.8</v>
      </c>
      <c r="AQ80" s="38">
        <f t="shared" si="23"/>
        <v>0.8</v>
      </c>
      <c r="AR80" s="39">
        <f t="shared" si="33"/>
        <v>0</v>
      </c>
      <c r="AS80" s="39">
        <f t="shared" si="34"/>
        <v>0.8</v>
      </c>
      <c r="AT80" s="19"/>
      <c r="AU80" s="19">
        <f t="shared" si="35"/>
        <v>3.9200000000000004</v>
      </c>
      <c r="AV80" s="19" t="str">
        <f t="shared" si="36"/>
        <v>Km</v>
      </c>
      <c r="AW80" s="33"/>
      <c r="AX80" s="33"/>
      <c r="AY80" s="33"/>
      <c r="AZ80" s="33"/>
    </row>
    <row r="81" spans="1:52" ht="135" customHeight="1" x14ac:dyDescent="0.25">
      <c r="A81" s="41"/>
      <c r="B81" s="44" t="s">
        <v>646</v>
      </c>
      <c r="C81" s="42" t="s">
        <v>1274</v>
      </c>
      <c r="D81" s="32" t="s">
        <v>1274</v>
      </c>
      <c r="E81" s="32" t="s">
        <v>668</v>
      </c>
      <c r="F81" s="32" t="s">
        <v>86</v>
      </c>
      <c r="G81" s="41" t="s">
        <v>136</v>
      </c>
      <c r="H81" s="43" t="s">
        <v>130</v>
      </c>
      <c r="I81" s="43" t="s">
        <v>953</v>
      </c>
      <c r="J81" s="17">
        <v>379197200</v>
      </c>
      <c r="K81" s="32" t="s">
        <v>187</v>
      </c>
      <c r="L81" s="32" t="s">
        <v>205</v>
      </c>
      <c r="M81" s="41"/>
      <c r="N81" s="32" t="s">
        <v>218</v>
      </c>
      <c r="O81" s="42" t="s">
        <v>214</v>
      </c>
      <c r="P81" s="41" t="s">
        <v>218</v>
      </c>
      <c r="Q81" s="32" t="s">
        <v>1769</v>
      </c>
      <c r="R81" s="32" t="s">
        <v>1770</v>
      </c>
      <c r="S81" s="32"/>
      <c r="T81" s="32"/>
      <c r="U81" s="32" t="s">
        <v>584</v>
      </c>
      <c r="V81" s="32" t="s">
        <v>318</v>
      </c>
      <c r="W81" s="32" t="s">
        <v>371</v>
      </c>
      <c r="X81" s="41"/>
      <c r="Y81" s="32"/>
      <c r="Z81" s="22"/>
      <c r="AA81" s="22"/>
      <c r="AB81" s="22"/>
      <c r="AC81" s="22"/>
      <c r="AD81" s="32" t="s">
        <v>450</v>
      </c>
      <c r="AE81" s="32" t="s">
        <v>86</v>
      </c>
      <c r="AF81" s="36">
        <v>379197200</v>
      </c>
      <c r="AG81" s="22"/>
      <c r="AH81" s="21"/>
      <c r="AI81" s="21"/>
      <c r="AJ81" s="22">
        <v>44183</v>
      </c>
      <c r="AK81" s="18">
        <v>60</v>
      </c>
      <c r="AL81" s="19" t="s">
        <v>562</v>
      </c>
      <c r="AM81" s="37">
        <f t="shared" ca="1" si="37"/>
        <v>-18.116666666666667</v>
      </c>
      <c r="AN81" s="23">
        <v>0.97</v>
      </c>
      <c r="AO81" s="23">
        <v>0.30790000000000001</v>
      </c>
      <c r="AP81" s="24">
        <v>0.97</v>
      </c>
      <c r="AQ81" s="38">
        <f t="shared" si="23"/>
        <v>0.97</v>
      </c>
      <c r="AR81" s="39">
        <f t="shared" si="33"/>
        <v>0</v>
      </c>
      <c r="AS81" s="39">
        <f t="shared" si="34"/>
        <v>0.97</v>
      </c>
      <c r="AT81" s="19" t="s">
        <v>1773</v>
      </c>
      <c r="AU81" s="19">
        <f t="shared" si="35"/>
        <v>0</v>
      </c>
      <c r="AV81" s="19" t="str">
        <f t="shared" si="36"/>
        <v>Km</v>
      </c>
      <c r="AW81" s="33"/>
      <c r="AX81" s="33"/>
      <c r="AY81" s="33"/>
      <c r="AZ81" s="33"/>
    </row>
    <row r="82" spans="1:52" ht="135" customHeight="1" x14ac:dyDescent="0.25">
      <c r="A82" s="41"/>
      <c r="B82" s="44" t="s">
        <v>646</v>
      </c>
      <c r="C82" s="42" t="s">
        <v>1274</v>
      </c>
      <c r="D82" s="32" t="s">
        <v>1274</v>
      </c>
      <c r="E82" s="32" t="s">
        <v>668</v>
      </c>
      <c r="F82" s="32" t="s">
        <v>87</v>
      </c>
      <c r="G82" s="41" t="s">
        <v>144</v>
      </c>
      <c r="H82" s="43" t="s">
        <v>130</v>
      </c>
      <c r="I82" s="43" t="s">
        <v>953</v>
      </c>
      <c r="J82" s="17">
        <v>429399002.39999998</v>
      </c>
      <c r="K82" s="32" t="s">
        <v>188</v>
      </c>
      <c r="L82" s="32" t="s">
        <v>205</v>
      </c>
      <c r="M82" s="41">
        <v>17.8</v>
      </c>
      <c r="N82" s="32" t="s">
        <v>218</v>
      </c>
      <c r="O82" s="42" t="s">
        <v>214</v>
      </c>
      <c r="P82" s="41" t="s">
        <v>218</v>
      </c>
      <c r="Q82" s="32" t="s">
        <v>1771</v>
      </c>
      <c r="R82" s="32" t="s">
        <v>1772</v>
      </c>
      <c r="S82" s="32"/>
      <c r="T82" s="32"/>
      <c r="U82" s="32" t="s">
        <v>584</v>
      </c>
      <c r="V82" s="32" t="s">
        <v>318</v>
      </c>
      <c r="W82" s="32" t="s">
        <v>372</v>
      </c>
      <c r="X82" s="41"/>
      <c r="Y82" s="32"/>
      <c r="Z82" s="22"/>
      <c r="AA82" s="22"/>
      <c r="AB82" s="22"/>
      <c r="AC82" s="22"/>
      <c r="AD82" s="32" t="s">
        <v>451</v>
      </c>
      <c r="AE82" s="32" t="s">
        <v>87</v>
      </c>
      <c r="AF82" s="36">
        <v>429399002.39999998</v>
      </c>
      <c r="AG82" s="22"/>
      <c r="AH82" s="21"/>
      <c r="AI82" s="21"/>
      <c r="AJ82" s="22">
        <v>44245</v>
      </c>
      <c r="AK82" s="18">
        <v>30</v>
      </c>
      <c r="AL82" s="19" t="s">
        <v>563</v>
      </c>
      <c r="AM82" s="37">
        <f t="shared" ca="1" si="37"/>
        <v>-35.166666666666664</v>
      </c>
      <c r="AN82" s="23">
        <v>0.93</v>
      </c>
      <c r="AO82" s="21"/>
      <c r="AP82" s="24">
        <v>0.93</v>
      </c>
      <c r="AQ82" s="38">
        <f t="shared" ref="AQ82:AQ145" si="38">AN82</f>
        <v>0.93</v>
      </c>
      <c r="AR82" s="39">
        <f t="shared" si="33"/>
        <v>0</v>
      </c>
      <c r="AS82" s="39">
        <f t="shared" si="34"/>
        <v>0.93</v>
      </c>
      <c r="AT82" s="46" t="s">
        <v>1773</v>
      </c>
      <c r="AU82" s="19">
        <f t="shared" si="35"/>
        <v>16.554000000000002</v>
      </c>
      <c r="AV82" s="19" t="str">
        <f t="shared" si="36"/>
        <v>Km</v>
      </c>
      <c r="AW82" s="33"/>
      <c r="AX82" s="33"/>
      <c r="AY82" s="33"/>
      <c r="AZ82" s="33"/>
    </row>
    <row r="83" spans="1:52" ht="25.5" customHeight="1" x14ac:dyDescent="0.25">
      <c r="A83" s="41"/>
      <c r="B83" s="44" t="s">
        <v>646</v>
      </c>
      <c r="C83" s="42" t="s">
        <v>615</v>
      </c>
      <c r="D83" s="32" t="s">
        <v>637</v>
      </c>
      <c r="E83" s="32" t="s">
        <v>652</v>
      </c>
      <c r="F83" s="32" t="s">
        <v>88</v>
      </c>
      <c r="G83" s="41" t="s">
        <v>144</v>
      </c>
      <c r="H83" s="43" t="s">
        <v>131</v>
      </c>
      <c r="I83" s="43" t="s">
        <v>953</v>
      </c>
      <c r="J83" s="17">
        <v>1186235000</v>
      </c>
      <c r="K83" s="32"/>
      <c r="L83" s="32" t="s">
        <v>205</v>
      </c>
      <c r="M83" s="41"/>
      <c r="N83" s="32" t="s">
        <v>218</v>
      </c>
      <c r="O83" s="42" t="s">
        <v>214</v>
      </c>
      <c r="P83" s="41" t="s">
        <v>218</v>
      </c>
      <c r="Q83" s="32"/>
      <c r="R83" s="32"/>
      <c r="S83" s="32"/>
      <c r="T83" s="32"/>
      <c r="U83" s="32" t="s">
        <v>594</v>
      </c>
      <c r="V83" s="32" t="s">
        <v>373</v>
      </c>
      <c r="W83" s="32"/>
      <c r="X83" s="41"/>
      <c r="Y83" s="32"/>
      <c r="Z83" s="22"/>
      <c r="AA83" s="22"/>
      <c r="AB83" s="22"/>
      <c r="AC83" s="22"/>
      <c r="AD83" s="32"/>
      <c r="AE83" s="32" t="s">
        <v>88</v>
      </c>
      <c r="AF83" s="36">
        <v>1186235000</v>
      </c>
      <c r="AG83" s="22"/>
      <c r="AH83" s="21"/>
      <c r="AI83" s="21"/>
      <c r="AJ83" s="22" t="s">
        <v>517</v>
      </c>
      <c r="AK83" s="18"/>
      <c r="AL83" s="19" t="s">
        <v>564</v>
      </c>
      <c r="AM83" s="37" t="e">
        <f t="shared" ca="1" si="37"/>
        <v>#VALUE!</v>
      </c>
      <c r="AN83" s="23">
        <v>0.05</v>
      </c>
      <c r="AO83" s="21"/>
      <c r="AP83" s="24">
        <v>0.05</v>
      </c>
      <c r="AQ83" s="38">
        <f t="shared" si="38"/>
        <v>0.05</v>
      </c>
      <c r="AR83" s="39">
        <f t="shared" si="33"/>
        <v>0</v>
      </c>
      <c r="AS83" s="39">
        <f t="shared" si="34"/>
        <v>0.05</v>
      </c>
      <c r="AT83" s="19"/>
      <c r="AU83" s="19">
        <f t="shared" si="35"/>
        <v>0</v>
      </c>
      <c r="AV83" s="19" t="str">
        <f t="shared" si="36"/>
        <v>Km</v>
      </c>
      <c r="AW83" s="33"/>
      <c r="AX83" s="33"/>
      <c r="AY83" s="33"/>
      <c r="AZ83" s="33"/>
    </row>
    <row r="84" spans="1:52" ht="99" customHeight="1" x14ac:dyDescent="0.25">
      <c r="A84" s="41"/>
      <c r="B84" s="44" t="s">
        <v>646</v>
      </c>
      <c r="C84" s="53" t="s">
        <v>615</v>
      </c>
      <c r="D84" s="32" t="s">
        <v>637</v>
      </c>
      <c r="E84" s="32" t="s">
        <v>668</v>
      </c>
      <c r="F84" s="32" t="s">
        <v>89</v>
      </c>
      <c r="G84" s="41" t="s">
        <v>132</v>
      </c>
      <c r="H84" s="43" t="s">
        <v>131</v>
      </c>
      <c r="I84" s="43" t="s">
        <v>953</v>
      </c>
      <c r="J84" s="17">
        <v>1799108000</v>
      </c>
      <c r="K84" s="32" t="s">
        <v>186</v>
      </c>
      <c r="L84" s="32" t="s">
        <v>205</v>
      </c>
      <c r="M84" s="41"/>
      <c r="N84" s="32" t="s">
        <v>227</v>
      </c>
      <c r="O84" s="42" t="s">
        <v>214</v>
      </c>
      <c r="P84" s="41" t="s">
        <v>215</v>
      </c>
      <c r="Q84" s="32" t="s">
        <v>1777</v>
      </c>
      <c r="R84" s="32" t="s">
        <v>1778</v>
      </c>
      <c r="S84" s="32"/>
      <c r="T84" s="32"/>
      <c r="U84" s="32" t="s">
        <v>584</v>
      </c>
      <c r="V84" s="32" t="s">
        <v>374</v>
      </c>
      <c r="W84" s="32" t="s">
        <v>1779</v>
      </c>
      <c r="X84" s="41"/>
      <c r="Y84" s="32"/>
      <c r="Z84" s="22"/>
      <c r="AA84" s="22"/>
      <c r="AB84" s="22"/>
      <c r="AC84" s="22"/>
      <c r="AD84" s="32" t="s">
        <v>1780</v>
      </c>
      <c r="AE84" s="32" t="s">
        <v>89</v>
      </c>
      <c r="AF84" s="36">
        <v>1799108000</v>
      </c>
      <c r="AG84" s="22"/>
      <c r="AH84" s="21"/>
      <c r="AI84" s="21"/>
      <c r="AJ84" s="22">
        <v>43860</v>
      </c>
      <c r="AK84" s="18">
        <v>60</v>
      </c>
      <c r="AL84" s="19" t="s">
        <v>565</v>
      </c>
      <c r="AM84" s="37">
        <f t="shared" ca="1" si="37"/>
        <v>-23.5</v>
      </c>
      <c r="AN84" s="23">
        <v>0.86</v>
      </c>
      <c r="AO84" s="23">
        <v>0.8</v>
      </c>
      <c r="AP84" s="24">
        <v>0.86</v>
      </c>
      <c r="AQ84" s="38">
        <f t="shared" si="38"/>
        <v>0.86</v>
      </c>
      <c r="AR84" s="39">
        <f t="shared" si="33"/>
        <v>0</v>
      </c>
      <c r="AS84" s="39">
        <f t="shared" si="34"/>
        <v>0.86</v>
      </c>
      <c r="AT84" s="19" t="s">
        <v>1781</v>
      </c>
      <c r="AU84" s="19">
        <f t="shared" si="35"/>
        <v>0</v>
      </c>
      <c r="AV84" s="19" t="str">
        <f t="shared" si="36"/>
        <v>Km</v>
      </c>
      <c r="AW84" s="33"/>
      <c r="AX84" s="33"/>
      <c r="AY84" s="33"/>
      <c r="AZ84" s="33"/>
    </row>
    <row r="85" spans="1:52" ht="25.5" customHeight="1" x14ac:dyDescent="0.25">
      <c r="A85" s="41"/>
      <c r="B85" s="44" t="s">
        <v>646</v>
      </c>
      <c r="C85" s="42" t="s">
        <v>1274</v>
      </c>
      <c r="D85" s="32" t="s">
        <v>1274</v>
      </c>
      <c r="E85" s="32" t="s">
        <v>652</v>
      </c>
      <c r="F85" s="32" t="s">
        <v>90</v>
      </c>
      <c r="G85" s="41" t="s">
        <v>136</v>
      </c>
      <c r="H85" s="43" t="s">
        <v>130</v>
      </c>
      <c r="I85" s="43" t="s">
        <v>953</v>
      </c>
      <c r="J85" s="17">
        <v>164998320</v>
      </c>
      <c r="K85" s="32" t="s">
        <v>189</v>
      </c>
      <c r="L85" s="32" t="s">
        <v>2047</v>
      </c>
      <c r="M85" s="41">
        <v>1</v>
      </c>
      <c r="N85" s="32" t="s">
        <v>230</v>
      </c>
      <c r="O85" s="42" t="s">
        <v>214</v>
      </c>
      <c r="P85" s="41" t="s">
        <v>218</v>
      </c>
      <c r="Q85" s="32" t="s">
        <v>247</v>
      </c>
      <c r="R85" s="32"/>
      <c r="S85" s="32"/>
      <c r="T85" s="32"/>
      <c r="U85" s="32" t="s">
        <v>599</v>
      </c>
      <c r="V85" s="32" t="s">
        <v>375</v>
      </c>
      <c r="W85" s="32"/>
      <c r="X85" s="41"/>
      <c r="Y85" s="32"/>
      <c r="Z85" s="22"/>
      <c r="AA85" s="22"/>
      <c r="AB85" s="22"/>
      <c r="AC85" s="22"/>
      <c r="AD85" s="32" t="s">
        <v>452</v>
      </c>
      <c r="AE85" s="32" t="s">
        <v>90</v>
      </c>
      <c r="AF85" s="36">
        <v>200675099.81</v>
      </c>
      <c r="AG85" s="22"/>
      <c r="AH85" s="21"/>
      <c r="AI85" s="21"/>
      <c r="AJ85" s="22">
        <v>44064</v>
      </c>
      <c r="AK85" s="18">
        <v>60</v>
      </c>
      <c r="AL85" s="19" t="s">
        <v>566</v>
      </c>
      <c r="AM85" s="37">
        <f t="shared" ca="1" si="37"/>
        <v>-20.100000000000001</v>
      </c>
      <c r="AN85" s="23">
        <v>0.68</v>
      </c>
      <c r="AO85" s="21"/>
      <c r="AP85" s="24">
        <v>0.68</v>
      </c>
      <c r="AQ85" s="38">
        <f t="shared" si="38"/>
        <v>0.68</v>
      </c>
      <c r="AR85" s="39">
        <f t="shared" si="33"/>
        <v>0</v>
      </c>
      <c r="AS85" s="39">
        <f t="shared" si="34"/>
        <v>0.68</v>
      </c>
      <c r="AT85" s="19"/>
      <c r="AU85" s="19">
        <f t="shared" si="35"/>
        <v>0.68</v>
      </c>
      <c r="AV85" s="19" t="str">
        <f t="shared" si="36"/>
        <v>Nombre de Bac</v>
      </c>
      <c r="AW85" s="33"/>
      <c r="AX85" s="33"/>
      <c r="AY85" s="33"/>
      <c r="AZ85" s="33"/>
    </row>
    <row r="86" spans="1:52" ht="38.25" customHeight="1" x14ac:dyDescent="0.25">
      <c r="A86" s="41"/>
      <c r="B86" s="44" t="s">
        <v>646</v>
      </c>
      <c r="C86" s="42" t="s">
        <v>604</v>
      </c>
      <c r="D86" s="32" t="s">
        <v>624</v>
      </c>
      <c r="E86" s="32" t="s">
        <v>652</v>
      </c>
      <c r="F86" s="32" t="s">
        <v>91</v>
      </c>
      <c r="G86" s="41" t="s">
        <v>144</v>
      </c>
      <c r="H86" s="43" t="s">
        <v>131</v>
      </c>
      <c r="I86" s="43" t="s">
        <v>953</v>
      </c>
      <c r="J86" s="17">
        <v>3188523000</v>
      </c>
      <c r="K86" s="32"/>
      <c r="L86" s="32" t="s">
        <v>205</v>
      </c>
      <c r="M86" s="41">
        <v>156</v>
      </c>
      <c r="N86" s="32" t="s">
        <v>218</v>
      </c>
      <c r="O86" s="42" t="s">
        <v>214</v>
      </c>
      <c r="P86" s="41" t="s">
        <v>218</v>
      </c>
      <c r="Q86" s="32"/>
      <c r="R86" s="32"/>
      <c r="S86" s="32" t="s">
        <v>250</v>
      </c>
      <c r="T86" s="32" t="s">
        <v>282</v>
      </c>
      <c r="U86" s="32" t="s">
        <v>597</v>
      </c>
      <c r="V86" s="32" t="s">
        <v>376</v>
      </c>
      <c r="W86" s="32"/>
      <c r="X86" s="41"/>
      <c r="Y86" s="32"/>
      <c r="Z86" s="22"/>
      <c r="AA86" s="22"/>
      <c r="AB86" s="22"/>
      <c r="AC86" s="22"/>
      <c r="AD86" s="32" t="s">
        <v>453</v>
      </c>
      <c r="AE86" s="32" t="s">
        <v>504</v>
      </c>
      <c r="AF86" s="36">
        <v>3188523000</v>
      </c>
      <c r="AG86" s="22"/>
      <c r="AH86" s="21"/>
      <c r="AI86" s="21"/>
      <c r="AJ86" s="22">
        <v>44089</v>
      </c>
      <c r="AK86" s="50">
        <v>90</v>
      </c>
      <c r="AL86" s="19" t="s">
        <v>567</v>
      </c>
      <c r="AM86" s="37">
        <f t="shared" ca="1" si="37"/>
        <v>-12.78888888888889</v>
      </c>
      <c r="AN86" s="23">
        <v>0.85</v>
      </c>
      <c r="AO86" s="21"/>
      <c r="AP86" s="24">
        <v>0.85</v>
      </c>
      <c r="AQ86" s="38">
        <f t="shared" si="38"/>
        <v>0.85</v>
      </c>
      <c r="AR86" s="39">
        <f t="shared" si="33"/>
        <v>0</v>
      </c>
      <c r="AS86" s="39">
        <f t="shared" si="34"/>
        <v>0.85</v>
      </c>
      <c r="AT86" s="19"/>
      <c r="AU86" s="19">
        <f t="shared" si="35"/>
        <v>132.6</v>
      </c>
      <c r="AV86" s="19" t="str">
        <f t="shared" si="36"/>
        <v>Km</v>
      </c>
      <c r="AW86" s="33"/>
      <c r="AX86" s="33"/>
      <c r="AY86" s="33"/>
      <c r="AZ86" s="33"/>
    </row>
    <row r="87" spans="1:52" ht="38.25" customHeight="1" x14ac:dyDescent="0.25">
      <c r="A87" s="41"/>
      <c r="B87" s="44" t="s">
        <v>646</v>
      </c>
      <c r="C87" s="42" t="s">
        <v>604</v>
      </c>
      <c r="D87" s="32" t="s">
        <v>624</v>
      </c>
      <c r="E87" s="32" t="s">
        <v>652</v>
      </c>
      <c r="F87" s="32" t="s">
        <v>92</v>
      </c>
      <c r="G87" s="41" t="s">
        <v>144</v>
      </c>
      <c r="H87" s="43" t="s">
        <v>131</v>
      </c>
      <c r="I87" s="43" t="s">
        <v>953</v>
      </c>
      <c r="J87" s="17">
        <v>432391000</v>
      </c>
      <c r="K87" s="32"/>
      <c r="L87" s="32" t="s">
        <v>205</v>
      </c>
      <c r="M87" s="41">
        <v>74</v>
      </c>
      <c r="N87" s="32" t="s">
        <v>218</v>
      </c>
      <c r="O87" s="42" t="s">
        <v>214</v>
      </c>
      <c r="P87" s="41" t="s">
        <v>218</v>
      </c>
      <c r="Q87" s="32"/>
      <c r="R87" s="32"/>
      <c r="S87" s="32" t="s">
        <v>283</v>
      </c>
      <c r="T87" s="32" t="s">
        <v>284</v>
      </c>
      <c r="U87" s="32" t="s">
        <v>597</v>
      </c>
      <c r="V87" s="32" t="s">
        <v>377</v>
      </c>
      <c r="W87" s="32"/>
      <c r="X87" s="41"/>
      <c r="Y87" s="32"/>
      <c r="Z87" s="22"/>
      <c r="AA87" s="22"/>
      <c r="AB87" s="22"/>
      <c r="AC87" s="22"/>
      <c r="AD87" s="32" t="s">
        <v>454</v>
      </c>
      <c r="AE87" s="32" t="s">
        <v>505</v>
      </c>
      <c r="AF87" s="36">
        <v>432391000</v>
      </c>
      <c r="AG87" s="22"/>
      <c r="AH87" s="21"/>
      <c r="AI87" s="21"/>
      <c r="AJ87" s="22">
        <v>44089</v>
      </c>
      <c r="AK87" s="50">
        <v>90</v>
      </c>
      <c r="AL87" s="19" t="s">
        <v>568</v>
      </c>
      <c r="AM87" s="37">
        <f t="shared" ca="1" si="37"/>
        <v>-12.78888888888889</v>
      </c>
      <c r="AN87" s="23">
        <v>0.95</v>
      </c>
      <c r="AO87" s="21"/>
      <c r="AP87" s="24">
        <v>0.95</v>
      </c>
      <c r="AQ87" s="38">
        <f t="shared" si="38"/>
        <v>0.95</v>
      </c>
      <c r="AR87" s="39">
        <f t="shared" si="33"/>
        <v>0</v>
      </c>
      <c r="AS87" s="39">
        <f t="shared" si="34"/>
        <v>0.95</v>
      </c>
      <c r="AT87" s="19"/>
      <c r="AU87" s="19">
        <f t="shared" si="35"/>
        <v>70.3</v>
      </c>
      <c r="AV87" s="19" t="str">
        <f t="shared" si="36"/>
        <v>Km</v>
      </c>
      <c r="AW87" s="33"/>
      <c r="AX87" s="33"/>
      <c r="AY87" s="33"/>
      <c r="AZ87" s="33"/>
    </row>
    <row r="88" spans="1:52" ht="25.5" customHeight="1" x14ac:dyDescent="0.25">
      <c r="A88" s="41"/>
      <c r="B88" s="44" t="s">
        <v>646</v>
      </c>
      <c r="C88" s="42" t="s">
        <v>1274</v>
      </c>
      <c r="D88" s="32" t="s">
        <v>1274</v>
      </c>
      <c r="E88" s="32" t="s">
        <v>652</v>
      </c>
      <c r="F88" s="32" t="s">
        <v>93</v>
      </c>
      <c r="G88" s="41" t="s">
        <v>136</v>
      </c>
      <c r="H88" s="43" t="s">
        <v>130</v>
      </c>
      <c r="I88" s="43" t="s">
        <v>953</v>
      </c>
      <c r="J88" s="17">
        <v>500000000</v>
      </c>
      <c r="K88" s="32" t="s">
        <v>190</v>
      </c>
      <c r="L88" s="32" t="s">
        <v>205</v>
      </c>
      <c r="M88" s="41">
        <v>0.33500000000000002</v>
      </c>
      <c r="N88" s="32" t="s">
        <v>218</v>
      </c>
      <c r="O88" s="42" t="s">
        <v>214</v>
      </c>
      <c r="P88" s="41" t="s">
        <v>218</v>
      </c>
      <c r="Q88" s="32" t="s">
        <v>1452</v>
      </c>
      <c r="R88" s="32" t="s">
        <v>1453</v>
      </c>
      <c r="S88" s="32"/>
      <c r="T88" s="32"/>
      <c r="U88" s="32" t="s">
        <v>378</v>
      </c>
      <c r="V88" s="32" t="s">
        <v>379</v>
      </c>
      <c r="W88" s="32"/>
      <c r="X88" s="41"/>
      <c r="Y88" s="32"/>
      <c r="Z88" s="22"/>
      <c r="AA88" s="22"/>
      <c r="AB88" s="22"/>
      <c r="AC88" s="22"/>
      <c r="AD88" s="32" t="s">
        <v>455</v>
      </c>
      <c r="AE88" s="32" t="s">
        <v>93</v>
      </c>
      <c r="AF88" s="36">
        <v>396410837</v>
      </c>
      <c r="AG88" s="22"/>
      <c r="AH88" s="21"/>
      <c r="AI88" s="21"/>
      <c r="AJ88" s="22">
        <v>44167</v>
      </c>
      <c r="AK88" s="18">
        <v>60</v>
      </c>
      <c r="AL88" s="19" t="s">
        <v>569</v>
      </c>
      <c r="AM88" s="37">
        <f t="shared" ca="1" si="37"/>
        <v>-18.383333333333333</v>
      </c>
      <c r="AN88" s="23">
        <v>0.56000000000000005</v>
      </c>
      <c r="AO88" s="21">
        <v>0.17</v>
      </c>
      <c r="AP88" s="24">
        <v>0.56000000000000005</v>
      </c>
      <c r="AQ88" s="38">
        <f t="shared" si="38"/>
        <v>0.56000000000000005</v>
      </c>
      <c r="AR88" s="39">
        <f t="shared" si="33"/>
        <v>0</v>
      </c>
      <c r="AS88" s="39">
        <f t="shared" si="34"/>
        <v>0.56000000000000005</v>
      </c>
      <c r="AT88" s="19"/>
      <c r="AU88" s="19">
        <f t="shared" si="35"/>
        <v>0.18760000000000002</v>
      </c>
      <c r="AV88" s="19" t="str">
        <f t="shared" si="36"/>
        <v>Km</v>
      </c>
      <c r="AW88" s="33"/>
      <c r="AX88" s="33"/>
      <c r="AY88" s="33"/>
      <c r="AZ88" s="33"/>
    </row>
    <row r="89" spans="1:52" ht="38.25" customHeight="1" x14ac:dyDescent="0.25">
      <c r="A89" s="41"/>
      <c r="B89" s="44" t="s">
        <v>646</v>
      </c>
      <c r="C89" s="42"/>
      <c r="D89" s="32"/>
      <c r="E89" s="32" t="s">
        <v>652</v>
      </c>
      <c r="F89" s="32" t="s">
        <v>94</v>
      </c>
      <c r="G89" s="41" t="s">
        <v>136</v>
      </c>
      <c r="H89" s="43" t="s">
        <v>131</v>
      </c>
      <c r="I89" s="43" t="s">
        <v>953</v>
      </c>
      <c r="J89" s="17">
        <v>3000000000</v>
      </c>
      <c r="K89" s="32" t="s">
        <v>191</v>
      </c>
      <c r="L89" s="32" t="s">
        <v>205</v>
      </c>
      <c r="M89" s="41">
        <v>50</v>
      </c>
      <c r="N89" s="32" t="s">
        <v>227</v>
      </c>
      <c r="O89" s="42" t="s">
        <v>214</v>
      </c>
      <c r="P89" s="41" t="s">
        <v>215</v>
      </c>
      <c r="Q89" s="32" t="s">
        <v>1454</v>
      </c>
      <c r="R89" s="32" t="s">
        <v>1455</v>
      </c>
      <c r="S89" s="32" t="s">
        <v>285</v>
      </c>
      <c r="T89" s="32" t="s">
        <v>286</v>
      </c>
      <c r="U89" s="32" t="s">
        <v>588</v>
      </c>
      <c r="V89" s="32" t="s">
        <v>333</v>
      </c>
      <c r="W89" s="32" t="s">
        <v>380</v>
      </c>
      <c r="X89" s="41"/>
      <c r="Y89" s="32"/>
      <c r="Z89" s="22"/>
      <c r="AA89" s="22"/>
      <c r="AB89" s="22"/>
      <c r="AC89" s="22"/>
      <c r="AD89" s="32" t="s">
        <v>456</v>
      </c>
      <c r="AE89" s="32" t="s">
        <v>94</v>
      </c>
      <c r="AF89" s="36">
        <v>2587802317.5999999</v>
      </c>
      <c r="AG89" s="22"/>
      <c r="AH89" s="21"/>
      <c r="AI89" s="21"/>
      <c r="AJ89" s="22">
        <v>44137</v>
      </c>
      <c r="AK89" s="18">
        <v>90</v>
      </c>
      <c r="AL89" s="19" t="s">
        <v>551</v>
      </c>
      <c r="AM89" s="37">
        <f t="shared" ca="1" si="37"/>
        <v>-12.255555555555556</v>
      </c>
      <c r="AN89" s="23">
        <v>0.3</v>
      </c>
      <c r="AO89" s="21">
        <v>0.2</v>
      </c>
      <c r="AP89" s="24">
        <v>0.3</v>
      </c>
      <c r="AQ89" s="38">
        <f t="shared" si="38"/>
        <v>0.3</v>
      </c>
      <c r="AR89" s="39">
        <f t="shared" si="33"/>
        <v>0</v>
      </c>
      <c r="AS89" s="39">
        <f t="shared" si="34"/>
        <v>0.3</v>
      </c>
      <c r="AT89" s="19"/>
      <c r="AU89" s="19">
        <f t="shared" si="35"/>
        <v>15</v>
      </c>
      <c r="AV89" s="19" t="str">
        <f t="shared" si="36"/>
        <v>Km</v>
      </c>
      <c r="AW89" s="33"/>
      <c r="AX89" s="33"/>
      <c r="AY89" s="33"/>
      <c r="AZ89" s="33"/>
    </row>
    <row r="90" spans="1:52" ht="25.5" customHeight="1" x14ac:dyDescent="0.25">
      <c r="A90" s="41"/>
      <c r="B90" s="44" t="s">
        <v>646</v>
      </c>
      <c r="C90" s="42" t="s">
        <v>1274</v>
      </c>
      <c r="D90" s="32" t="s">
        <v>1274</v>
      </c>
      <c r="E90" s="32" t="s">
        <v>652</v>
      </c>
      <c r="F90" s="32" t="s">
        <v>95</v>
      </c>
      <c r="G90" s="41" t="s">
        <v>136</v>
      </c>
      <c r="H90" s="43" t="s">
        <v>130</v>
      </c>
      <c r="I90" s="43" t="s">
        <v>953</v>
      </c>
      <c r="J90" s="17">
        <v>500000000</v>
      </c>
      <c r="K90" s="32" t="s">
        <v>191</v>
      </c>
      <c r="L90" s="32" t="s">
        <v>205</v>
      </c>
      <c r="M90" s="41">
        <v>0.45</v>
      </c>
      <c r="N90" s="32" t="s">
        <v>227</v>
      </c>
      <c r="O90" s="42" t="s">
        <v>214</v>
      </c>
      <c r="P90" s="41" t="s">
        <v>215</v>
      </c>
      <c r="Q90" s="32" t="s">
        <v>1456</v>
      </c>
      <c r="R90" s="32" t="s">
        <v>1457</v>
      </c>
      <c r="S90" s="32" t="s">
        <v>285</v>
      </c>
      <c r="T90" s="32" t="s">
        <v>287</v>
      </c>
      <c r="U90" s="32" t="s">
        <v>381</v>
      </c>
      <c r="V90" s="32" t="s">
        <v>382</v>
      </c>
      <c r="W90" s="32" t="s">
        <v>382</v>
      </c>
      <c r="X90" s="41"/>
      <c r="Y90" s="32"/>
      <c r="Z90" s="22"/>
      <c r="AA90" s="22"/>
      <c r="AB90" s="22"/>
      <c r="AC90" s="22"/>
      <c r="AD90" s="32" t="s">
        <v>457</v>
      </c>
      <c r="AE90" s="32" t="s">
        <v>95</v>
      </c>
      <c r="AF90" s="36">
        <v>495892000</v>
      </c>
      <c r="AG90" s="22"/>
      <c r="AH90" s="21"/>
      <c r="AI90" s="21"/>
      <c r="AJ90" s="22">
        <v>44187</v>
      </c>
      <c r="AK90" s="18">
        <v>45</v>
      </c>
      <c r="AL90" s="19" t="s">
        <v>378</v>
      </c>
      <c r="AM90" s="37">
        <f t="shared" ca="1" si="37"/>
        <v>-24.4</v>
      </c>
      <c r="AN90" s="23">
        <v>0.6</v>
      </c>
      <c r="AO90" s="21"/>
      <c r="AP90" s="24">
        <v>0.6</v>
      </c>
      <c r="AQ90" s="38">
        <f t="shared" si="38"/>
        <v>0.6</v>
      </c>
      <c r="AR90" s="39">
        <f t="shared" si="33"/>
        <v>0</v>
      </c>
      <c r="AS90" s="39">
        <f t="shared" si="34"/>
        <v>0.6</v>
      </c>
      <c r="AT90" s="19"/>
      <c r="AU90" s="19">
        <f t="shared" si="35"/>
        <v>0.27</v>
      </c>
      <c r="AV90" s="19" t="str">
        <f t="shared" si="36"/>
        <v>Km</v>
      </c>
      <c r="AW90" s="33"/>
      <c r="AX90" s="33"/>
      <c r="AY90" s="33"/>
      <c r="AZ90" s="33"/>
    </row>
    <row r="91" spans="1:52" ht="25.5" customHeight="1" x14ac:dyDescent="0.25">
      <c r="A91" s="41"/>
      <c r="B91" s="44" t="s">
        <v>646</v>
      </c>
      <c r="C91" s="42"/>
      <c r="D91" s="32"/>
      <c r="E91" s="32" t="s">
        <v>652</v>
      </c>
      <c r="F91" s="32" t="s">
        <v>96</v>
      </c>
      <c r="G91" s="41" t="s">
        <v>132</v>
      </c>
      <c r="H91" s="43" t="s">
        <v>131</v>
      </c>
      <c r="I91" s="43" t="s">
        <v>953</v>
      </c>
      <c r="J91" s="17">
        <v>2136315000</v>
      </c>
      <c r="K91" s="32" t="s">
        <v>191</v>
      </c>
      <c r="L91" s="32" t="s">
        <v>205</v>
      </c>
      <c r="M91" s="41">
        <v>136</v>
      </c>
      <c r="N91" s="32" t="s">
        <v>227</v>
      </c>
      <c r="O91" s="42" t="s">
        <v>214</v>
      </c>
      <c r="P91" s="41" t="s">
        <v>215</v>
      </c>
      <c r="Q91" s="32" t="s">
        <v>1458</v>
      </c>
      <c r="R91" s="32" t="s">
        <v>1459</v>
      </c>
      <c r="S91" s="32" t="s">
        <v>288</v>
      </c>
      <c r="T91" s="32" t="s">
        <v>289</v>
      </c>
      <c r="U91" s="32" t="s">
        <v>594</v>
      </c>
      <c r="V91" s="32" t="s">
        <v>383</v>
      </c>
      <c r="W91" s="32" t="s">
        <v>384</v>
      </c>
      <c r="X91" s="41"/>
      <c r="Y91" s="32"/>
      <c r="Z91" s="22"/>
      <c r="AA91" s="22"/>
      <c r="AB91" s="22"/>
      <c r="AC91" s="22"/>
      <c r="AD91" s="32" t="s">
        <v>458</v>
      </c>
      <c r="AE91" s="32" t="s">
        <v>96</v>
      </c>
      <c r="AF91" s="36">
        <v>2136315000</v>
      </c>
      <c r="AG91" s="22"/>
      <c r="AH91" s="21"/>
      <c r="AI91" s="21"/>
      <c r="AJ91" s="22">
        <v>44181</v>
      </c>
      <c r="AK91" s="18">
        <v>120</v>
      </c>
      <c r="AL91" s="19" t="s">
        <v>570</v>
      </c>
      <c r="AM91" s="37">
        <f t="shared" ca="1" si="37"/>
        <v>-8.5749999999999993</v>
      </c>
      <c r="AN91" s="23">
        <v>0.1</v>
      </c>
      <c r="AO91" s="21"/>
      <c r="AP91" s="24">
        <v>0.1</v>
      </c>
      <c r="AQ91" s="38">
        <f t="shared" si="38"/>
        <v>0.1</v>
      </c>
      <c r="AR91" s="39">
        <f t="shared" si="33"/>
        <v>0</v>
      </c>
      <c r="AS91" s="39">
        <f t="shared" si="34"/>
        <v>0.1</v>
      </c>
      <c r="AT91" s="19"/>
      <c r="AU91" s="19">
        <f t="shared" si="35"/>
        <v>13.600000000000001</v>
      </c>
      <c r="AV91" s="19" t="str">
        <f t="shared" si="36"/>
        <v>Km</v>
      </c>
      <c r="AW91" s="33"/>
      <c r="AX91" s="33"/>
      <c r="AY91" s="33"/>
      <c r="AZ91" s="33"/>
    </row>
    <row r="92" spans="1:52" ht="38.25" customHeight="1" x14ac:dyDescent="0.25">
      <c r="A92" s="41"/>
      <c r="B92" s="44" t="s">
        <v>646</v>
      </c>
      <c r="C92" s="42" t="s">
        <v>1274</v>
      </c>
      <c r="D92" s="32" t="s">
        <v>638</v>
      </c>
      <c r="E92" s="32" t="s">
        <v>652</v>
      </c>
      <c r="F92" s="32" t="s">
        <v>97</v>
      </c>
      <c r="G92" s="41" t="s">
        <v>136</v>
      </c>
      <c r="H92" s="43" t="s">
        <v>130</v>
      </c>
      <c r="I92" s="43" t="s">
        <v>953</v>
      </c>
      <c r="J92" s="17">
        <v>500000000</v>
      </c>
      <c r="K92" s="32" t="s">
        <v>160</v>
      </c>
      <c r="L92" s="32" t="s">
        <v>205</v>
      </c>
      <c r="M92" s="41">
        <v>0.52500000000000002</v>
      </c>
      <c r="N92" s="32" t="s">
        <v>229</v>
      </c>
      <c r="O92" s="42" t="s">
        <v>214</v>
      </c>
      <c r="P92" s="41"/>
      <c r="Q92" s="32" t="s">
        <v>1460</v>
      </c>
      <c r="R92" s="32" t="s">
        <v>1461</v>
      </c>
      <c r="S92" s="32"/>
      <c r="T92" s="32"/>
      <c r="U92" s="32" t="s">
        <v>600</v>
      </c>
      <c r="V92" s="32" t="s">
        <v>385</v>
      </c>
      <c r="W92" s="32" t="s">
        <v>386</v>
      </c>
      <c r="X92" s="41"/>
      <c r="Y92" s="32"/>
      <c r="Z92" s="22"/>
      <c r="AA92" s="22"/>
      <c r="AB92" s="22"/>
      <c r="AC92" s="22"/>
      <c r="AD92" s="32" t="s">
        <v>459</v>
      </c>
      <c r="AE92" s="32" t="s">
        <v>506</v>
      </c>
      <c r="AF92" s="36">
        <v>465538840</v>
      </c>
      <c r="AG92" s="22"/>
      <c r="AH92" s="21"/>
      <c r="AI92" s="21"/>
      <c r="AJ92" s="22">
        <v>44188</v>
      </c>
      <c r="AK92" s="18">
        <v>60</v>
      </c>
      <c r="AL92" s="19" t="s">
        <v>571</v>
      </c>
      <c r="AM92" s="37">
        <f t="shared" ca="1" si="37"/>
        <v>-18.033333333333335</v>
      </c>
      <c r="AN92" s="23">
        <v>1</v>
      </c>
      <c r="AO92" s="21">
        <v>0</v>
      </c>
      <c r="AP92" s="24">
        <v>1</v>
      </c>
      <c r="AQ92" s="38">
        <f t="shared" si="38"/>
        <v>1</v>
      </c>
      <c r="AR92" s="39">
        <f t="shared" si="33"/>
        <v>0</v>
      </c>
      <c r="AS92" s="39">
        <f t="shared" si="34"/>
        <v>1</v>
      </c>
      <c r="AT92" s="19"/>
      <c r="AU92" s="19">
        <f t="shared" si="35"/>
        <v>0.52500000000000002</v>
      </c>
      <c r="AV92" s="19" t="str">
        <f t="shared" si="36"/>
        <v>Km</v>
      </c>
      <c r="AW92" s="33"/>
      <c r="AX92" s="33"/>
      <c r="AY92" s="33"/>
      <c r="AZ92" s="33"/>
    </row>
    <row r="93" spans="1:52" ht="38.25" customHeight="1" x14ac:dyDescent="0.25">
      <c r="A93" s="41"/>
      <c r="B93" s="44" t="s">
        <v>646</v>
      </c>
      <c r="C93" s="53" t="s">
        <v>615</v>
      </c>
      <c r="D93" s="32" t="s">
        <v>637</v>
      </c>
      <c r="E93" s="32" t="s">
        <v>652</v>
      </c>
      <c r="F93" s="32" t="s">
        <v>98</v>
      </c>
      <c r="G93" s="41" t="s">
        <v>145</v>
      </c>
      <c r="H93" s="43" t="s">
        <v>131</v>
      </c>
      <c r="I93" s="43" t="s">
        <v>953</v>
      </c>
      <c r="J93" s="17">
        <v>2629874000</v>
      </c>
      <c r="K93" s="32" t="s">
        <v>192</v>
      </c>
      <c r="L93" s="32" t="s">
        <v>205</v>
      </c>
      <c r="M93" s="41"/>
      <c r="N93" s="32" t="s">
        <v>227</v>
      </c>
      <c r="O93" s="42" t="s">
        <v>214</v>
      </c>
      <c r="P93" s="41" t="s">
        <v>215</v>
      </c>
      <c r="Q93" s="32" t="s">
        <v>1462</v>
      </c>
      <c r="R93" s="32" t="s">
        <v>1463</v>
      </c>
      <c r="S93" s="32"/>
      <c r="T93" s="32"/>
      <c r="U93" s="32" t="s">
        <v>378</v>
      </c>
      <c r="V93" s="32" t="s">
        <v>387</v>
      </c>
      <c r="W93" s="32" t="s">
        <v>388</v>
      </c>
      <c r="X93" s="41"/>
      <c r="Y93" s="32"/>
      <c r="Z93" s="22"/>
      <c r="AA93" s="22"/>
      <c r="AB93" s="22"/>
      <c r="AC93" s="22"/>
      <c r="AD93" s="32" t="s">
        <v>460</v>
      </c>
      <c r="AE93" s="32" t="s">
        <v>98</v>
      </c>
      <c r="AF93" s="36">
        <v>2629874000</v>
      </c>
      <c r="AG93" s="22"/>
      <c r="AH93" s="21"/>
      <c r="AI93" s="21"/>
      <c r="AJ93" s="22">
        <v>44186</v>
      </c>
      <c r="AK93" s="18">
        <v>90</v>
      </c>
      <c r="AL93" s="19" t="s">
        <v>533</v>
      </c>
      <c r="AM93" s="37">
        <f t="shared" ca="1" si="37"/>
        <v>-11.71111111111111</v>
      </c>
      <c r="AN93" s="23">
        <v>0.6</v>
      </c>
      <c r="AO93" s="21"/>
      <c r="AP93" s="24">
        <v>0.6</v>
      </c>
      <c r="AQ93" s="38">
        <f t="shared" si="38"/>
        <v>0.6</v>
      </c>
      <c r="AR93" s="39">
        <f t="shared" si="33"/>
        <v>0</v>
      </c>
      <c r="AS93" s="39">
        <f t="shared" si="34"/>
        <v>0.6</v>
      </c>
      <c r="AT93" s="19"/>
      <c r="AU93" s="19">
        <f t="shared" si="35"/>
        <v>0</v>
      </c>
      <c r="AV93" s="19" t="str">
        <f t="shared" si="36"/>
        <v>Km</v>
      </c>
      <c r="AW93" s="33"/>
      <c r="AX93" s="33"/>
      <c r="AY93" s="33"/>
      <c r="AZ93" s="33"/>
    </row>
    <row r="94" spans="1:52" ht="38.25" customHeight="1" x14ac:dyDescent="0.25">
      <c r="A94" s="41"/>
      <c r="B94" s="44" t="s">
        <v>646</v>
      </c>
      <c r="C94" s="42"/>
      <c r="D94" s="32"/>
      <c r="E94" s="32" t="s">
        <v>652</v>
      </c>
      <c r="F94" s="32" t="s">
        <v>99</v>
      </c>
      <c r="G94" s="41" t="s">
        <v>144</v>
      </c>
      <c r="H94" s="43" t="s">
        <v>131</v>
      </c>
      <c r="I94" s="43" t="s">
        <v>953</v>
      </c>
      <c r="J94" s="17">
        <v>6433751248.8000002</v>
      </c>
      <c r="K94" s="32" t="s">
        <v>192</v>
      </c>
      <c r="L94" s="32" t="s">
        <v>205</v>
      </c>
      <c r="M94" s="41"/>
      <c r="N94" s="32" t="s">
        <v>218</v>
      </c>
      <c r="O94" s="42" t="s">
        <v>214</v>
      </c>
      <c r="P94" s="41" t="s">
        <v>218</v>
      </c>
      <c r="Q94" s="32"/>
      <c r="R94" s="32"/>
      <c r="S94" s="32"/>
      <c r="T94" s="32"/>
      <c r="U94" s="32" t="s">
        <v>601</v>
      </c>
      <c r="V94" s="32" t="s">
        <v>389</v>
      </c>
      <c r="W94" s="32" t="s">
        <v>390</v>
      </c>
      <c r="X94" s="41"/>
      <c r="Y94" s="32"/>
      <c r="Z94" s="22"/>
      <c r="AA94" s="22"/>
      <c r="AB94" s="22"/>
      <c r="AC94" s="22"/>
      <c r="AD94" s="32" t="s">
        <v>461</v>
      </c>
      <c r="AE94" s="32" t="s">
        <v>99</v>
      </c>
      <c r="AF94" s="36"/>
      <c r="AG94" s="22"/>
      <c r="AH94" s="21"/>
      <c r="AI94" s="21"/>
      <c r="AJ94" s="22"/>
      <c r="AK94" s="18">
        <v>150</v>
      </c>
      <c r="AL94" s="19" t="s">
        <v>572</v>
      </c>
      <c r="AM94" s="37">
        <f t="shared" ca="1" si="37"/>
        <v>-301.2</v>
      </c>
      <c r="AN94" s="23">
        <v>0.77</v>
      </c>
      <c r="AO94" s="21">
        <v>0.7</v>
      </c>
      <c r="AP94" s="24">
        <v>0.77</v>
      </c>
      <c r="AQ94" s="38">
        <f t="shared" si="38"/>
        <v>0.77</v>
      </c>
      <c r="AR94" s="39">
        <f t="shared" si="33"/>
        <v>0</v>
      </c>
      <c r="AS94" s="39">
        <f t="shared" si="34"/>
        <v>0.77</v>
      </c>
      <c r="AT94" s="19"/>
      <c r="AU94" s="19">
        <f t="shared" si="35"/>
        <v>0</v>
      </c>
      <c r="AV94" s="19" t="str">
        <f t="shared" si="36"/>
        <v>Km</v>
      </c>
      <c r="AW94" s="33"/>
      <c r="AX94" s="33"/>
      <c r="AY94" s="33"/>
      <c r="AZ94" s="33"/>
    </row>
    <row r="95" spans="1:52" ht="30" customHeight="1" x14ac:dyDescent="0.25">
      <c r="A95" s="41"/>
      <c r="B95" s="44" t="s">
        <v>646</v>
      </c>
      <c r="C95" s="42" t="s">
        <v>1274</v>
      </c>
      <c r="D95" s="32" t="s">
        <v>1274</v>
      </c>
      <c r="E95" s="32" t="s">
        <v>652</v>
      </c>
      <c r="F95" s="32" t="s">
        <v>100</v>
      </c>
      <c r="G95" s="41" t="s">
        <v>136</v>
      </c>
      <c r="H95" s="43" t="s">
        <v>130</v>
      </c>
      <c r="I95" s="43" t="s">
        <v>953</v>
      </c>
      <c r="J95" s="17">
        <v>500000000</v>
      </c>
      <c r="K95" s="32" t="s">
        <v>184</v>
      </c>
      <c r="L95" s="32" t="s">
        <v>205</v>
      </c>
      <c r="M95" s="41">
        <v>12</v>
      </c>
      <c r="N95" s="32" t="s">
        <v>218</v>
      </c>
      <c r="O95" s="42" t="s">
        <v>214</v>
      </c>
      <c r="P95" s="41"/>
      <c r="Q95" s="32" t="s">
        <v>1465</v>
      </c>
      <c r="R95" s="32" t="s">
        <v>1464</v>
      </c>
      <c r="S95" s="32"/>
      <c r="T95" s="32"/>
      <c r="U95" s="32" t="s">
        <v>598</v>
      </c>
      <c r="V95" s="32" t="s">
        <v>391</v>
      </c>
      <c r="W95" s="32" t="s">
        <v>392</v>
      </c>
      <c r="X95" s="41"/>
      <c r="Y95" s="32"/>
      <c r="Z95" s="22"/>
      <c r="AA95" s="22"/>
      <c r="AB95" s="22"/>
      <c r="AC95" s="22"/>
      <c r="AD95" s="32" t="s">
        <v>462</v>
      </c>
      <c r="AE95" s="32" t="s">
        <v>100</v>
      </c>
      <c r="AF95" s="36">
        <v>453077921.08999997</v>
      </c>
      <c r="AG95" s="22"/>
      <c r="AH95" s="21"/>
      <c r="AI95" s="21"/>
      <c r="AJ95" s="22">
        <v>44162</v>
      </c>
      <c r="AK95" s="18">
        <v>60</v>
      </c>
      <c r="AL95" s="19" t="s">
        <v>573</v>
      </c>
      <c r="AM95" s="37">
        <f t="shared" ca="1" si="37"/>
        <v>-18.466666666666665</v>
      </c>
      <c r="AN95" s="23">
        <v>1</v>
      </c>
      <c r="AO95" s="21">
        <v>0.6</v>
      </c>
      <c r="AP95" s="24">
        <v>0.85</v>
      </c>
      <c r="AQ95" s="38">
        <f t="shared" si="38"/>
        <v>1</v>
      </c>
      <c r="AR95" s="39">
        <f t="shared" si="33"/>
        <v>0.15000000000000002</v>
      </c>
      <c r="AS95" s="39">
        <f t="shared" si="34"/>
        <v>1</v>
      </c>
      <c r="AT95" s="19" t="s">
        <v>2031</v>
      </c>
      <c r="AU95" s="19">
        <f t="shared" si="35"/>
        <v>12</v>
      </c>
      <c r="AV95" s="19" t="str">
        <f t="shared" si="36"/>
        <v>Km</v>
      </c>
      <c r="AW95" s="33"/>
      <c r="AX95" s="33"/>
      <c r="AY95" s="33"/>
      <c r="AZ95" s="33"/>
    </row>
    <row r="96" spans="1:52" ht="63.75" customHeight="1" x14ac:dyDescent="0.25">
      <c r="A96" s="41"/>
      <c r="B96" s="44" t="s">
        <v>646</v>
      </c>
      <c r="C96" s="42" t="s">
        <v>1274</v>
      </c>
      <c r="D96" s="32" t="s">
        <v>638</v>
      </c>
      <c r="E96" s="32" t="s">
        <v>652</v>
      </c>
      <c r="F96" s="32" t="s">
        <v>101</v>
      </c>
      <c r="G96" s="41" t="s">
        <v>136</v>
      </c>
      <c r="H96" s="43" t="s">
        <v>130</v>
      </c>
      <c r="I96" s="43" t="s">
        <v>953</v>
      </c>
      <c r="J96" s="17">
        <v>200000000</v>
      </c>
      <c r="K96" s="32" t="s">
        <v>193</v>
      </c>
      <c r="L96" s="32" t="s">
        <v>208</v>
      </c>
      <c r="M96" s="41"/>
      <c r="N96" s="32" t="s">
        <v>231</v>
      </c>
      <c r="O96" s="42" t="s">
        <v>214</v>
      </c>
      <c r="P96" s="41" t="s">
        <v>218</v>
      </c>
      <c r="Q96" s="32"/>
      <c r="R96" s="32"/>
      <c r="S96" s="32"/>
      <c r="T96" s="32"/>
      <c r="U96" s="32" t="s">
        <v>598</v>
      </c>
      <c r="V96" s="32" t="s">
        <v>391</v>
      </c>
      <c r="W96" s="32" t="s">
        <v>392</v>
      </c>
      <c r="X96" s="41"/>
      <c r="Y96" s="32"/>
      <c r="Z96" s="22"/>
      <c r="AA96" s="22"/>
      <c r="AB96" s="22"/>
      <c r="AC96" s="22"/>
      <c r="AD96" s="32" t="s">
        <v>463</v>
      </c>
      <c r="AE96" s="32" t="s">
        <v>101</v>
      </c>
      <c r="AF96" s="36">
        <v>104012174.8</v>
      </c>
      <c r="AG96" s="22"/>
      <c r="AH96" s="21"/>
      <c r="AI96" s="21"/>
      <c r="AJ96" s="22">
        <v>44186</v>
      </c>
      <c r="AK96" s="18">
        <v>45</v>
      </c>
      <c r="AL96" s="19" t="s">
        <v>574</v>
      </c>
      <c r="AM96" s="37">
        <f t="shared" ca="1" si="37"/>
        <v>-24.422222222222221</v>
      </c>
      <c r="AN96" s="23">
        <v>1</v>
      </c>
      <c r="AO96" s="21"/>
      <c r="AP96" s="24">
        <v>1</v>
      </c>
      <c r="AQ96" s="38">
        <f t="shared" si="38"/>
        <v>1</v>
      </c>
      <c r="AR96" s="39">
        <f t="shared" si="33"/>
        <v>0</v>
      </c>
      <c r="AS96" s="39">
        <f t="shared" si="34"/>
        <v>1</v>
      </c>
      <c r="AT96" s="19"/>
      <c r="AU96" s="19">
        <f t="shared" si="35"/>
        <v>0</v>
      </c>
      <c r="AV96" s="19" t="str">
        <f t="shared" si="36"/>
        <v>ML d'ouvrage</v>
      </c>
      <c r="AW96" s="33"/>
      <c r="AX96" s="33"/>
      <c r="AY96" s="33"/>
      <c r="AZ96" s="33"/>
    </row>
    <row r="97" spans="1:52" ht="25.5" customHeight="1" x14ac:dyDescent="0.25">
      <c r="A97" s="41"/>
      <c r="B97" s="44" t="s">
        <v>646</v>
      </c>
      <c r="C97" s="42"/>
      <c r="D97" s="32"/>
      <c r="E97" s="32" t="s">
        <v>652</v>
      </c>
      <c r="F97" s="32" t="s">
        <v>102</v>
      </c>
      <c r="G97" s="41" t="s">
        <v>135</v>
      </c>
      <c r="H97" s="43" t="s">
        <v>131</v>
      </c>
      <c r="I97" s="43" t="s">
        <v>953</v>
      </c>
      <c r="J97" s="17">
        <v>200000000</v>
      </c>
      <c r="K97" s="32" t="s">
        <v>193</v>
      </c>
      <c r="L97" s="32" t="s">
        <v>208</v>
      </c>
      <c r="M97" s="41"/>
      <c r="N97" s="32" t="s">
        <v>231</v>
      </c>
      <c r="O97" s="42" t="s">
        <v>214</v>
      </c>
      <c r="P97" s="41" t="s">
        <v>215</v>
      </c>
      <c r="Q97" s="32"/>
      <c r="R97" s="32"/>
      <c r="S97" s="32"/>
      <c r="T97" s="32"/>
      <c r="U97" s="32" t="s">
        <v>598</v>
      </c>
      <c r="V97" s="32" t="s">
        <v>391</v>
      </c>
      <c r="W97" s="32" t="s">
        <v>393</v>
      </c>
      <c r="X97" s="41"/>
      <c r="Y97" s="32"/>
      <c r="Z97" s="22"/>
      <c r="AA97" s="22"/>
      <c r="AB97" s="22"/>
      <c r="AC97" s="22"/>
      <c r="AD97" s="32" t="s">
        <v>464</v>
      </c>
      <c r="AE97" s="32" t="s">
        <v>102</v>
      </c>
      <c r="AF97" s="36">
        <v>117506812</v>
      </c>
      <c r="AG97" s="22"/>
      <c r="AH97" s="21"/>
      <c r="AI97" s="21"/>
      <c r="AJ97" s="22">
        <v>44175</v>
      </c>
      <c r="AK97" s="18">
        <v>90</v>
      </c>
      <c r="AL97" s="19" t="s">
        <v>575</v>
      </c>
      <c r="AM97" s="37">
        <f t="shared" ca="1" si="37"/>
        <v>-11.833333333333334</v>
      </c>
      <c r="AN97" s="23">
        <v>0.2</v>
      </c>
      <c r="AO97" s="21"/>
      <c r="AP97" s="24">
        <v>0.2</v>
      </c>
      <c r="AQ97" s="38">
        <f t="shared" si="38"/>
        <v>0.2</v>
      </c>
      <c r="AR97" s="39">
        <f t="shared" si="33"/>
        <v>0</v>
      </c>
      <c r="AS97" s="39">
        <f t="shared" si="34"/>
        <v>0.2</v>
      </c>
      <c r="AT97" s="19"/>
      <c r="AU97" s="19">
        <f t="shared" si="35"/>
        <v>0</v>
      </c>
      <c r="AV97" s="19" t="str">
        <f t="shared" si="36"/>
        <v>ML d'ouvrage</v>
      </c>
      <c r="AW97" s="33"/>
      <c r="AX97" s="33"/>
      <c r="AY97" s="33"/>
      <c r="AZ97" s="33"/>
    </row>
    <row r="98" spans="1:52" ht="25.5" customHeight="1" x14ac:dyDescent="0.25">
      <c r="A98" s="41"/>
      <c r="B98" s="44" t="s">
        <v>646</v>
      </c>
      <c r="C98" s="42"/>
      <c r="D98" s="32"/>
      <c r="E98" s="32" t="s">
        <v>652</v>
      </c>
      <c r="F98" s="32" t="s">
        <v>103</v>
      </c>
      <c r="G98" s="41" t="s">
        <v>135</v>
      </c>
      <c r="H98" s="43" t="s">
        <v>131</v>
      </c>
      <c r="I98" s="43" t="s">
        <v>953</v>
      </c>
      <c r="J98" s="17">
        <v>200000000</v>
      </c>
      <c r="K98" s="32" t="s">
        <v>193</v>
      </c>
      <c r="L98" s="32" t="s">
        <v>208</v>
      </c>
      <c r="M98" s="41"/>
      <c r="N98" s="32" t="s">
        <v>231</v>
      </c>
      <c r="O98" s="42" t="s">
        <v>214</v>
      </c>
      <c r="P98" s="41" t="s">
        <v>215</v>
      </c>
      <c r="Q98" s="32"/>
      <c r="R98" s="32"/>
      <c r="S98" s="32"/>
      <c r="T98" s="32"/>
      <c r="U98" s="32" t="s">
        <v>598</v>
      </c>
      <c r="V98" s="32" t="s">
        <v>391</v>
      </c>
      <c r="W98" s="32" t="s">
        <v>394</v>
      </c>
      <c r="X98" s="41"/>
      <c r="Y98" s="32"/>
      <c r="Z98" s="22"/>
      <c r="AA98" s="22"/>
      <c r="AB98" s="22"/>
      <c r="AC98" s="22"/>
      <c r="AD98" s="32" t="s">
        <v>465</v>
      </c>
      <c r="AE98" s="32" t="s">
        <v>103</v>
      </c>
      <c r="AF98" s="36">
        <v>175536600</v>
      </c>
      <c r="AG98" s="22"/>
      <c r="AH98" s="21"/>
      <c r="AI98" s="21"/>
      <c r="AJ98" s="22">
        <v>44168</v>
      </c>
      <c r="AK98" s="18">
        <v>90</v>
      </c>
      <c r="AL98" s="19" t="s">
        <v>576</v>
      </c>
      <c r="AM98" s="37">
        <f t="shared" ca="1" si="37"/>
        <v>-11.911111111111111</v>
      </c>
      <c r="AN98" s="23">
        <v>0.3</v>
      </c>
      <c r="AO98" s="21"/>
      <c r="AP98" s="24">
        <v>0.3</v>
      </c>
      <c r="AQ98" s="38">
        <f t="shared" si="38"/>
        <v>0.3</v>
      </c>
      <c r="AR98" s="39">
        <f t="shared" si="33"/>
        <v>0</v>
      </c>
      <c r="AS98" s="39">
        <f t="shared" si="34"/>
        <v>0.3</v>
      </c>
      <c r="AT98" s="19"/>
      <c r="AU98" s="19">
        <f t="shared" si="35"/>
        <v>0</v>
      </c>
      <c r="AV98" s="19" t="str">
        <f t="shared" si="36"/>
        <v>ML d'ouvrage</v>
      </c>
      <c r="AW98" s="33"/>
      <c r="AX98" s="33"/>
      <c r="AY98" s="33"/>
      <c r="AZ98" s="33"/>
    </row>
    <row r="99" spans="1:52" ht="51" customHeight="1" x14ac:dyDescent="0.25">
      <c r="A99" s="41"/>
      <c r="B99" s="44" t="s">
        <v>646</v>
      </c>
      <c r="C99" s="42"/>
      <c r="D99" s="32"/>
      <c r="E99" s="32" t="s">
        <v>652</v>
      </c>
      <c r="F99" s="32" t="s">
        <v>104</v>
      </c>
      <c r="G99" s="41" t="s">
        <v>136</v>
      </c>
      <c r="H99" s="43" t="s">
        <v>131</v>
      </c>
      <c r="I99" s="43" t="s">
        <v>953</v>
      </c>
      <c r="J99" s="17">
        <v>180025765</v>
      </c>
      <c r="K99" s="32" t="s">
        <v>193</v>
      </c>
      <c r="L99" s="32" t="s">
        <v>205</v>
      </c>
      <c r="M99" s="41"/>
      <c r="N99" s="32" t="s">
        <v>218</v>
      </c>
      <c r="O99" s="42" t="s">
        <v>214</v>
      </c>
      <c r="P99" s="41" t="s">
        <v>218</v>
      </c>
      <c r="Q99" s="32"/>
      <c r="R99" s="32"/>
      <c r="S99" s="32"/>
      <c r="T99" s="32"/>
      <c r="U99" s="32" t="s">
        <v>593</v>
      </c>
      <c r="V99" s="32" t="s">
        <v>395</v>
      </c>
      <c r="W99" s="32" t="s">
        <v>396</v>
      </c>
      <c r="X99" s="41"/>
      <c r="Y99" s="32"/>
      <c r="Z99" s="22"/>
      <c r="AA99" s="22"/>
      <c r="AB99" s="22"/>
      <c r="AC99" s="22"/>
      <c r="AD99" s="32" t="s">
        <v>466</v>
      </c>
      <c r="AE99" s="32" t="s">
        <v>104</v>
      </c>
      <c r="AF99" s="36">
        <v>180025765</v>
      </c>
      <c r="AG99" s="22"/>
      <c r="AH99" s="21"/>
      <c r="AI99" s="21"/>
      <c r="AJ99" s="22">
        <v>44176</v>
      </c>
      <c r="AK99" s="18">
        <v>45</v>
      </c>
      <c r="AL99" s="19" t="s">
        <v>577</v>
      </c>
      <c r="AM99" s="37">
        <f t="shared" ca="1" si="37"/>
        <v>-24.644444444444446</v>
      </c>
      <c r="AN99" s="23">
        <v>0.7</v>
      </c>
      <c r="AO99" s="21"/>
      <c r="AP99" s="24">
        <v>0.7</v>
      </c>
      <c r="AQ99" s="38">
        <f t="shared" si="38"/>
        <v>0.7</v>
      </c>
      <c r="AR99" s="39">
        <f t="shared" si="33"/>
        <v>0</v>
      </c>
      <c r="AS99" s="39">
        <f t="shared" si="34"/>
        <v>0.7</v>
      </c>
      <c r="AT99" s="19"/>
      <c r="AU99" s="19">
        <f t="shared" si="35"/>
        <v>0</v>
      </c>
      <c r="AV99" s="19" t="str">
        <f t="shared" si="36"/>
        <v>Km</v>
      </c>
      <c r="AW99" s="33"/>
      <c r="AX99" s="33"/>
      <c r="AY99" s="33"/>
      <c r="AZ99" s="33"/>
    </row>
    <row r="100" spans="1:52" ht="51" customHeight="1" x14ac:dyDescent="0.25">
      <c r="A100" s="41"/>
      <c r="B100" s="44" t="s">
        <v>646</v>
      </c>
      <c r="C100" s="42"/>
      <c r="D100" s="32"/>
      <c r="E100" s="32" t="s">
        <v>652</v>
      </c>
      <c r="F100" s="32" t="s">
        <v>105</v>
      </c>
      <c r="G100" s="41" t="s">
        <v>136</v>
      </c>
      <c r="H100" s="43" t="s">
        <v>131</v>
      </c>
      <c r="I100" s="43" t="s">
        <v>953</v>
      </c>
      <c r="J100" s="17">
        <v>180060360</v>
      </c>
      <c r="K100" s="32" t="s">
        <v>193</v>
      </c>
      <c r="L100" s="32" t="s">
        <v>205</v>
      </c>
      <c r="M100" s="41"/>
      <c r="N100" s="32" t="s">
        <v>218</v>
      </c>
      <c r="O100" s="42" t="s">
        <v>214</v>
      </c>
      <c r="P100" s="41" t="s">
        <v>218</v>
      </c>
      <c r="Q100" s="32"/>
      <c r="R100" s="32"/>
      <c r="S100" s="32"/>
      <c r="T100" s="32"/>
      <c r="U100" s="32" t="s">
        <v>593</v>
      </c>
      <c r="V100" s="32" t="s">
        <v>395</v>
      </c>
      <c r="W100" s="32" t="s">
        <v>396</v>
      </c>
      <c r="X100" s="41"/>
      <c r="Y100" s="32"/>
      <c r="Z100" s="22"/>
      <c r="AA100" s="22"/>
      <c r="AB100" s="22"/>
      <c r="AC100" s="22"/>
      <c r="AD100" s="32" t="s">
        <v>467</v>
      </c>
      <c r="AE100" s="32" t="s">
        <v>105</v>
      </c>
      <c r="AF100" s="36">
        <v>180060360</v>
      </c>
      <c r="AG100" s="22"/>
      <c r="AH100" s="21"/>
      <c r="AI100" s="21"/>
      <c r="AJ100" s="22">
        <v>44176</v>
      </c>
      <c r="AK100" s="18">
        <v>45</v>
      </c>
      <c r="AL100" s="19" t="s">
        <v>577</v>
      </c>
      <c r="AM100" s="37">
        <f t="shared" ca="1" si="37"/>
        <v>-24.644444444444446</v>
      </c>
      <c r="AN100" s="23">
        <v>0.3</v>
      </c>
      <c r="AO100" s="21"/>
      <c r="AP100" s="24">
        <v>0.3</v>
      </c>
      <c r="AQ100" s="38">
        <f t="shared" si="38"/>
        <v>0.3</v>
      </c>
      <c r="AR100" s="39">
        <f t="shared" si="33"/>
        <v>0</v>
      </c>
      <c r="AS100" s="39">
        <f t="shared" si="34"/>
        <v>0.3</v>
      </c>
      <c r="AT100" s="19"/>
      <c r="AU100" s="19">
        <f t="shared" si="35"/>
        <v>0</v>
      </c>
      <c r="AV100" s="19" t="str">
        <f t="shared" si="36"/>
        <v>Km</v>
      </c>
      <c r="AW100" s="33"/>
      <c r="AX100" s="33"/>
      <c r="AY100" s="33"/>
      <c r="AZ100" s="33"/>
    </row>
    <row r="101" spans="1:52" ht="51" customHeight="1" x14ac:dyDescent="0.25">
      <c r="A101" s="41"/>
      <c r="B101" s="44" t="s">
        <v>646</v>
      </c>
      <c r="C101" s="42"/>
      <c r="D101" s="32"/>
      <c r="E101" s="32" t="s">
        <v>652</v>
      </c>
      <c r="F101" s="32" t="s">
        <v>106</v>
      </c>
      <c r="G101" s="41" t="s">
        <v>136</v>
      </c>
      <c r="H101" s="43" t="s">
        <v>131</v>
      </c>
      <c r="I101" s="43" t="s">
        <v>953</v>
      </c>
      <c r="J101" s="17">
        <v>180007130</v>
      </c>
      <c r="K101" s="32" t="s">
        <v>193</v>
      </c>
      <c r="L101" s="32" t="s">
        <v>205</v>
      </c>
      <c r="M101" s="41"/>
      <c r="N101" s="32" t="s">
        <v>218</v>
      </c>
      <c r="O101" s="42" t="s">
        <v>214</v>
      </c>
      <c r="P101" s="41" t="s">
        <v>218</v>
      </c>
      <c r="Q101" s="32"/>
      <c r="R101" s="32"/>
      <c r="S101" s="32"/>
      <c r="T101" s="32"/>
      <c r="U101" s="32" t="s">
        <v>593</v>
      </c>
      <c r="V101" s="32" t="s">
        <v>395</v>
      </c>
      <c r="W101" s="32" t="s">
        <v>396</v>
      </c>
      <c r="X101" s="41"/>
      <c r="Y101" s="32"/>
      <c r="Z101" s="22"/>
      <c r="AA101" s="22"/>
      <c r="AB101" s="22"/>
      <c r="AC101" s="22"/>
      <c r="AD101" s="32" t="s">
        <v>468</v>
      </c>
      <c r="AE101" s="32" t="s">
        <v>106</v>
      </c>
      <c r="AF101" s="36">
        <v>180007130</v>
      </c>
      <c r="AG101" s="22"/>
      <c r="AH101" s="21"/>
      <c r="AI101" s="21"/>
      <c r="AJ101" s="22">
        <v>44176</v>
      </c>
      <c r="AK101" s="18">
        <v>45</v>
      </c>
      <c r="AL101" s="19" t="s">
        <v>578</v>
      </c>
      <c r="AM101" s="37">
        <f t="shared" ca="1" si="37"/>
        <v>-24.644444444444446</v>
      </c>
      <c r="AN101" s="23">
        <v>0.1</v>
      </c>
      <c r="AO101" s="21"/>
      <c r="AP101" s="24">
        <v>0.1</v>
      </c>
      <c r="AQ101" s="38">
        <f t="shared" si="38"/>
        <v>0.1</v>
      </c>
      <c r="AR101" s="39">
        <f t="shared" si="33"/>
        <v>0</v>
      </c>
      <c r="AS101" s="39">
        <f t="shared" si="34"/>
        <v>0.1</v>
      </c>
      <c r="AT101" s="19"/>
      <c r="AU101" s="19">
        <f t="shared" si="35"/>
        <v>0</v>
      </c>
      <c r="AV101" s="19" t="str">
        <f t="shared" si="36"/>
        <v>Km</v>
      </c>
      <c r="AW101" s="33"/>
      <c r="AX101" s="33"/>
      <c r="AY101" s="33"/>
      <c r="AZ101" s="33"/>
    </row>
    <row r="102" spans="1:52" ht="25.5" customHeight="1" x14ac:dyDescent="0.25">
      <c r="A102" s="41"/>
      <c r="B102" s="44" t="s">
        <v>646</v>
      </c>
      <c r="C102" s="42"/>
      <c r="D102" s="32"/>
      <c r="E102" s="32" t="s">
        <v>652</v>
      </c>
      <c r="F102" s="32" t="s">
        <v>107</v>
      </c>
      <c r="G102" s="41" t="s">
        <v>132</v>
      </c>
      <c r="H102" s="43" t="s">
        <v>131</v>
      </c>
      <c r="I102" s="43" t="s">
        <v>953</v>
      </c>
      <c r="J102" s="17">
        <v>197367400</v>
      </c>
      <c r="K102" s="32" t="s">
        <v>184</v>
      </c>
      <c r="L102" s="32" t="s">
        <v>205</v>
      </c>
      <c r="M102" s="41"/>
      <c r="N102" s="32" t="s">
        <v>218</v>
      </c>
      <c r="O102" s="42" t="s">
        <v>214</v>
      </c>
      <c r="P102" s="41" t="s">
        <v>218</v>
      </c>
      <c r="Q102" s="32" t="s">
        <v>1467</v>
      </c>
      <c r="R102" s="32" t="s">
        <v>1466</v>
      </c>
      <c r="S102" s="32"/>
      <c r="T102" s="32"/>
      <c r="U102" s="32" t="s">
        <v>587</v>
      </c>
      <c r="V102" s="32" t="s">
        <v>397</v>
      </c>
      <c r="W102" s="32" t="s">
        <v>397</v>
      </c>
      <c r="X102" s="41"/>
      <c r="Y102" s="32"/>
      <c r="Z102" s="22"/>
      <c r="AA102" s="22"/>
      <c r="AB102" s="22"/>
      <c r="AC102" s="22"/>
      <c r="AD102" s="32" t="s">
        <v>469</v>
      </c>
      <c r="AE102" s="32" t="s">
        <v>507</v>
      </c>
      <c r="AF102" s="36">
        <v>197367400</v>
      </c>
      <c r="AG102" s="22"/>
      <c r="AH102" s="21"/>
      <c r="AI102" s="21"/>
      <c r="AJ102" s="22">
        <v>44183</v>
      </c>
      <c r="AK102" s="18">
        <v>40</v>
      </c>
      <c r="AL102" s="19" t="s">
        <v>579</v>
      </c>
      <c r="AM102" s="37">
        <f t="shared" ca="1" si="37"/>
        <v>-27.675000000000001</v>
      </c>
      <c r="AN102" s="23">
        <v>0.5</v>
      </c>
      <c r="AO102" s="21"/>
      <c r="AP102" s="24">
        <v>0.5</v>
      </c>
      <c r="AQ102" s="38">
        <f t="shared" si="38"/>
        <v>0.5</v>
      </c>
      <c r="AR102" s="39">
        <f t="shared" si="33"/>
        <v>0</v>
      </c>
      <c r="AS102" s="39">
        <f t="shared" si="34"/>
        <v>0.5</v>
      </c>
      <c r="AT102" s="19"/>
      <c r="AU102" s="19">
        <f t="shared" si="35"/>
        <v>0</v>
      </c>
      <c r="AV102" s="19" t="str">
        <f t="shared" si="36"/>
        <v>Km</v>
      </c>
      <c r="AW102" s="33"/>
      <c r="AX102" s="33"/>
      <c r="AY102" s="33"/>
      <c r="AZ102" s="33"/>
    </row>
    <row r="103" spans="1:52" ht="25.5" customHeight="1" x14ac:dyDescent="0.25">
      <c r="A103" s="41"/>
      <c r="B103" s="44" t="s">
        <v>646</v>
      </c>
      <c r="C103" s="42"/>
      <c r="D103" s="32"/>
      <c r="E103" s="32" t="s">
        <v>652</v>
      </c>
      <c r="F103" s="32" t="s">
        <v>108</v>
      </c>
      <c r="G103" s="41" t="s">
        <v>132</v>
      </c>
      <c r="H103" s="43" t="s">
        <v>131</v>
      </c>
      <c r="I103" s="43" t="s">
        <v>953</v>
      </c>
      <c r="J103" s="17">
        <v>198914342</v>
      </c>
      <c r="K103" s="32" t="s">
        <v>184</v>
      </c>
      <c r="L103" s="32" t="s">
        <v>205</v>
      </c>
      <c r="M103" s="41"/>
      <c r="N103" s="32" t="s">
        <v>218</v>
      </c>
      <c r="O103" s="42" t="s">
        <v>214</v>
      </c>
      <c r="P103" s="41" t="s">
        <v>218</v>
      </c>
      <c r="Q103" s="32" t="s">
        <v>1468</v>
      </c>
      <c r="R103" s="32" t="s">
        <v>1469</v>
      </c>
      <c r="S103" s="32"/>
      <c r="T103" s="32"/>
      <c r="U103" s="32" t="s">
        <v>587</v>
      </c>
      <c r="V103" s="32" t="s">
        <v>397</v>
      </c>
      <c r="W103" s="32" t="s">
        <v>397</v>
      </c>
      <c r="X103" s="41"/>
      <c r="Y103" s="32"/>
      <c r="Z103" s="22"/>
      <c r="AA103" s="22"/>
      <c r="AB103" s="22"/>
      <c r="AC103" s="22"/>
      <c r="AD103" s="32" t="s">
        <v>470</v>
      </c>
      <c r="AE103" s="32" t="s">
        <v>508</v>
      </c>
      <c r="AF103" s="36">
        <v>198914342</v>
      </c>
      <c r="AG103" s="22"/>
      <c r="AH103" s="21"/>
      <c r="AI103" s="21"/>
      <c r="AJ103" s="22">
        <v>44183</v>
      </c>
      <c r="AK103" s="18">
        <v>40</v>
      </c>
      <c r="AL103" s="19" t="s">
        <v>580</v>
      </c>
      <c r="AM103" s="37">
        <f t="shared" ref="AM103:AM164" ca="1" si="39">(AK103-((TODAY())-AJ103))/AK103</f>
        <v>-27.675000000000001</v>
      </c>
      <c r="AN103" s="23">
        <v>0.95</v>
      </c>
      <c r="AO103" s="21"/>
      <c r="AP103" s="24">
        <v>0.95</v>
      </c>
      <c r="AQ103" s="38">
        <f t="shared" si="38"/>
        <v>0.95</v>
      </c>
      <c r="AR103" s="39">
        <f t="shared" ref="AR103:AR164" si="40">AQ103-AP103</f>
        <v>0</v>
      </c>
      <c r="AS103" s="39">
        <f t="shared" ref="AS103:AS164" si="41">AN103</f>
        <v>0.95</v>
      </c>
      <c r="AT103" s="19"/>
      <c r="AU103" s="19">
        <f t="shared" si="35"/>
        <v>0</v>
      </c>
      <c r="AV103" s="19" t="str">
        <f t="shared" si="36"/>
        <v>Km</v>
      </c>
      <c r="AW103" s="33"/>
      <c r="AX103" s="33"/>
      <c r="AY103" s="33"/>
      <c r="AZ103" s="33"/>
    </row>
    <row r="104" spans="1:52" ht="25.5" customHeight="1" x14ac:dyDescent="0.25">
      <c r="A104" s="41"/>
      <c r="B104" s="44" t="s">
        <v>649</v>
      </c>
      <c r="C104" s="42" t="s">
        <v>605</v>
      </c>
      <c r="D104" s="32" t="s">
        <v>625</v>
      </c>
      <c r="E104" s="32" t="s">
        <v>664</v>
      </c>
      <c r="F104" s="32" t="s">
        <v>109</v>
      </c>
      <c r="G104" s="41" t="s">
        <v>136</v>
      </c>
      <c r="H104" s="43" t="s">
        <v>131</v>
      </c>
      <c r="I104" s="43" t="s">
        <v>953</v>
      </c>
      <c r="J104" s="17">
        <v>1199673724.1700001</v>
      </c>
      <c r="K104" s="32" t="s">
        <v>194</v>
      </c>
      <c r="L104" s="32" t="s">
        <v>205</v>
      </c>
      <c r="M104" s="41">
        <v>64</v>
      </c>
      <c r="N104" s="32"/>
      <c r="O104" s="42" t="s">
        <v>214</v>
      </c>
      <c r="P104" s="41"/>
      <c r="Q104" s="32" t="s">
        <v>1471</v>
      </c>
      <c r="R104" s="32" t="s">
        <v>1470</v>
      </c>
      <c r="S104" s="32" t="s">
        <v>266</v>
      </c>
      <c r="T104" s="32" t="s">
        <v>290</v>
      </c>
      <c r="U104" s="32" t="s">
        <v>597</v>
      </c>
      <c r="V104" s="32" t="s">
        <v>398</v>
      </c>
      <c r="W104" s="32" t="s">
        <v>399</v>
      </c>
      <c r="X104" s="41"/>
      <c r="Y104" s="32"/>
      <c r="Z104" s="22"/>
      <c r="AA104" s="22"/>
      <c r="AB104" s="22"/>
      <c r="AC104" s="22"/>
      <c r="AD104" s="32" t="s">
        <v>471</v>
      </c>
      <c r="AE104" s="32" t="s">
        <v>109</v>
      </c>
      <c r="AF104" s="36">
        <v>1199673724.1700001</v>
      </c>
      <c r="AG104" s="22"/>
      <c r="AH104" s="21"/>
      <c r="AI104" s="21"/>
      <c r="AJ104" s="22">
        <v>44172</v>
      </c>
      <c r="AK104" s="18">
        <v>90</v>
      </c>
      <c r="AL104" s="19" t="s">
        <v>559</v>
      </c>
      <c r="AM104" s="37">
        <f t="shared" ca="1" si="39"/>
        <v>-11.866666666666667</v>
      </c>
      <c r="AN104" s="23">
        <v>0.6</v>
      </c>
      <c r="AO104" s="21">
        <v>0</v>
      </c>
      <c r="AP104" s="24">
        <v>0.6</v>
      </c>
      <c r="AQ104" s="38">
        <f t="shared" si="38"/>
        <v>0.6</v>
      </c>
      <c r="AR104" s="39">
        <f t="shared" si="40"/>
        <v>0</v>
      </c>
      <c r="AS104" s="39">
        <f t="shared" si="41"/>
        <v>0.6</v>
      </c>
      <c r="AT104" s="19"/>
      <c r="AU104" s="19">
        <f t="shared" si="35"/>
        <v>38.4</v>
      </c>
      <c r="AV104" s="19" t="str">
        <f t="shared" si="36"/>
        <v>Km</v>
      </c>
      <c r="AW104" s="33"/>
      <c r="AX104" s="33"/>
      <c r="AY104" s="33"/>
      <c r="AZ104" s="33"/>
    </row>
    <row r="105" spans="1:52" ht="38.25" customHeight="1" x14ac:dyDescent="0.25">
      <c r="A105" s="41"/>
      <c r="B105" s="44" t="s">
        <v>646</v>
      </c>
      <c r="C105" s="42" t="s">
        <v>604</v>
      </c>
      <c r="D105" s="32" t="s">
        <v>624</v>
      </c>
      <c r="E105" s="32" t="s">
        <v>664</v>
      </c>
      <c r="F105" s="32" t="s">
        <v>110</v>
      </c>
      <c r="G105" s="41" t="s">
        <v>136</v>
      </c>
      <c r="H105" s="43" t="s">
        <v>131</v>
      </c>
      <c r="I105" s="43" t="s">
        <v>953</v>
      </c>
      <c r="J105" s="17">
        <v>465325040</v>
      </c>
      <c r="K105" s="32" t="s">
        <v>183</v>
      </c>
      <c r="L105" s="32" t="s">
        <v>205</v>
      </c>
      <c r="M105" s="41">
        <v>4</v>
      </c>
      <c r="N105" s="32"/>
      <c r="O105" s="42" t="s">
        <v>214</v>
      </c>
      <c r="P105" s="41"/>
      <c r="Q105" s="32" t="s">
        <v>1472</v>
      </c>
      <c r="R105" s="32" t="s">
        <v>1473</v>
      </c>
      <c r="S105" s="32" t="s">
        <v>291</v>
      </c>
      <c r="T105" s="32" t="s">
        <v>292</v>
      </c>
      <c r="U105" s="32" t="s">
        <v>597</v>
      </c>
      <c r="V105" s="32" t="s">
        <v>400</v>
      </c>
      <c r="W105" s="32" t="s">
        <v>401</v>
      </c>
      <c r="X105" s="41"/>
      <c r="Y105" s="32"/>
      <c r="Z105" s="22"/>
      <c r="AA105" s="22"/>
      <c r="AB105" s="22"/>
      <c r="AC105" s="22"/>
      <c r="AD105" s="32" t="s">
        <v>472</v>
      </c>
      <c r="AE105" s="32" t="s">
        <v>110</v>
      </c>
      <c r="AF105" s="36">
        <v>465325040</v>
      </c>
      <c r="AG105" s="22"/>
      <c r="AH105" s="21"/>
      <c r="AI105" s="21"/>
      <c r="AJ105" s="22">
        <v>44181</v>
      </c>
      <c r="AK105" s="18">
        <v>120</v>
      </c>
      <c r="AL105" s="19" t="s">
        <v>558</v>
      </c>
      <c r="AM105" s="37">
        <f t="shared" ca="1" si="39"/>
        <v>-8.5749999999999993</v>
      </c>
      <c r="AN105" s="23">
        <v>1</v>
      </c>
      <c r="AO105" s="21"/>
      <c r="AP105" s="24">
        <v>0.95</v>
      </c>
      <c r="AQ105" s="38">
        <f t="shared" si="38"/>
        <v>1</v>
      </c>
      <c r="AR105" s="39">
        <f t="shared" si="40"/>
        <v>5.0000000000000044E-2</v>
      </c>
      <c r="AS105" s="39">
        <f t="shared" si="41"/>
        <v>1</v>
      </c>
      <c r="AT105" s="19" t="s">
        <v>2029</v>
      </c>
      <c r="AU105" s="19">
        <f t="shared" si="35"/>
        <v>4</v>
      </c>
      <c r="AV105" s="19" t="str">
        <f t="shared" si="36"/>
        <v>Km</v>
      </c>
      <c r="AW105" s="33"/>
      <c r="AX105" s="33"/>
      <c r="AY105" s="33"/>
      <c r="AZ105" s="33"/>
    </row>
    <row r="106" spans="1:52" ht="51" customHeight="1" x14ac:dyDescent="0.25">
      <c r="A106" s="41"/>
      <c r="B106" s="44" t="s">
        <v>647</v>
      </c>
      <c r="C106" s="42" t="s">
        <v>617</v>
      </c>
      <c r="D106" s="32" t="s">
        <v>639</v>
      </c>
      <c r="E106" s="32" t="s">
        <v>669</v>
      </c>
      <c r="F106" s="32" t="s">
        <v>111</v>
      </c>
      <c r="G106" s="41" t="s">
        <v>136</v>
      </c>
      <c r="H106" s="43" t="s">
        <v>130</v>
      </c>
      <c r="I106" s="43" t="s">
        <v>953</v>
      </c>
      <c r="J106" s="17">
        <v>34155305</v>
      </c>
      <c r="K106" s="32" t="s">
        <v>195</v>
      </c>
      <c r="L106" s="32" t="s">
        <v>205</v>
      </c>
      <c r="M106" s="41">
        <v>11.321999999999999</v>
      </c>
      <c r="N106" s="32" t="s">
        <v>218</v>
      </c>
      <c r="O106" s="42" t="s">
        <v>221</v>
      </c>
      <c r="P106" s="41" t="s">
        <v>218</v>
      </c>
      <c r="Q106" s="32" t="s">
        <v>1475</v>
      </c>
      <c r="R106" s="32" t="s">
        <v>1474</v>
      </c>
      <c r="S106" s="32" t="s">
        <v>266</v>
      </c>
      <c r="T106" s="32" t="s">
        <v>293</v>
      </c>
      <c r="U106" s="32" t="s">
        <v>378</v>
      </c>
      <c r="V106" s="32" t="s">
        <v>402</v>
      </c>
      <c r="W106" s="32" t="s">
        <v>403</v>
      </c>
      <c r="X106" s="41"/>
      <c r="Y106" s="32"/>
      <c r="Z106" s="22"/>
      <c r="AA106" s="22"/>
      <c r="AB106" s="22"/>
      <c r="AC106" s="22"/>
      <c r="AD106" s="32"/>
      <c r="AE106" s="32" t="s">
        <v>509</v>
      </c>
      <c r="AF106" s="36">
        <v>34155305</v>
      </c>
      <c r="AG106" s="22"/>
      <c r="AH106" s="21"/>
      <c r="AI106" s="21"/>
      <c r="AJ106" s="22">
        <v>44060</v>
      </c>
      <c r="AK106" s="18">
        <v>60</v>
      </c>
      <c r="AL106" s="19" t="s">
        <v>581</v>
      </c>
      <c r="AM106" s="37">
        <f t="shared" ca="1" si="39"/>
        <v>-20.166666666666668</v>
      </c>
      <c r="AN106" s="23">
        <v>0.5</v>
      </c>
      <c r="AO106" s="21">
        <v>0</v>
      </c>
      <c r="AP106" s="24">
        <v>0.5</v>
      </c>
      <c r="AQ106" s="38">
        <f t="shared" si="38"/>
        <v>0.5</v>
      </c>
      <c r="AR106" s="39">
        <f t="shared" si="40"/>
        <v>0</v>
      </c>
      <c r="AS106" s="39">
        <f t="shared" si="41"/>
        <v>0.5</v>
      </c>
      <c r="AT106" s="19"/>
      <c r="AU106" s="19">
        <f t="shared" si="35"/>
        <v>5.6609999999999996</v>
      </c>
      <c r="AV106" s="19" t="str">
        <f t="shared" si="36"/>
        <v>Km</v>
      </c>
      <c r="AW106" s="33"/>
      <c r="AX106" s="33"/>
      <c r="AY106" s="33"/>
      <c r="AZ106" s="33"/>
    </row>
    <row r="107" spans="1:52" ht="38.25" customHeight="1" x14ac:dyDescent="0.25">
      <c r="A107" s="41"/>
      <c r="B107" s="44" t="s">
        <v>647</v>
      </c>
      <c r="C107" s="42" t="s">
        <v>617</v>
      </c>
      <c r="D107" s="32" t="s">
        <v>639</v>
      </c>
      <c r="E107" s="32" t="s">
        <v>669</v>
      </c>
      <c r="F107" s="32" t="s">
        <v>112</v>
      </c>
      <c r="G107" s="41" t="s">
        <v>136</v>
      </c>
      <c r="H107" s="43" t="s">
        <v>1332</v>
      </c>
      <c r="I107" s="43" t="s">
        <v>146</v>
      </c>
      <c r="J107" s="17">
        <v>23000000000</v>
      </c>
      <c r="K107" s="32" t="s">
        <v>196</v>
      </c>
      <c r="L107" s="32" t="s">
        <v>205</v>
      </c>
      <c r="M107" s="41">
        <v>20.88</v>
      </c>
      <c r="N107" s="32" t="s">
        <v>232</v>
      </c>
      <c r="O107" s="42" t="s">
        <v>221</v>
      </c>
      <c r="P107" s="41" t="s">
        <v>215</v>
      </c>
      <c r="Q107" s="32" t="s">
        <v>248</v>
      </c>
      <c r="R107" s="32"/>
      <c r="S107" s="32" t="s">
        <v>266</v>
      </c>
      <c r="T107" s="32" t="s">
        <v>294</v>
      </c>
      <c r="U107" s="32" t="s">
        <v>378</v>
      </c>
      <c r="V107" s="32" t="s">
        <v>402</v>
      </c>
      <c r="W107" s="32" t="s">
        <v>403</v>
      </c>
      <c r="X107" s="41"/>
      <c r="Y107" s="32"/>
      <c r="Z107" s="22"/>
      <c r="AA107" s="22"/>
      <c r="AB107" s="22"/>
      <c r="AC107" s="22"/>
      <c r="AD107" s="32"/>
      <c r="AE107" s="32" t="s">
        <v>510</v>
      </c>
      <c r="AF107" s="36">
        <v>23000000000</v>
      </c>
      <c r="AG107" s="22"/>
      <c r="AH107" s="21"/>
      <c r="AI107" s="21"/>
      <c r="AJ107" s="22">
        <v>43891</v>
      </c>
      <c r="AK107" s="18">
        <v>720</v>
      </c>
      <c r="AL107" s="19" t="s">
        <v>582</v>
      </c>
      <c r="AM107" s="37">
        <f t="shared" ca="1" si="39"/>
        <v>-0.99861111111111112</v>
      </c>
      <c r="AN107" s="23">
        <v>0.28000000000000003</v>
      </c>
      <c r="AO107" s="21">
        <v>0.26</v>
      </c>
      <c r="AP107" s="24">
        <v>0.28000000000000003</v>
      </c>
      <c r="AQ107" s="38">
        <f t="shared" si="38"/>
        <v>0.28000000000000003</v>
      </c>
      <c r="AR107" s="39">
        <f t="shared" si="40"/>
        <v>0</v>
      </c>
      <c r="AS107" s="39">
        <f t="shared" si="41"/>
        <v>0.28000000000000003</v>
      </c>
      <c r="AT107" s="19"/>
      <c r="AU107" s="19">
        <f t="shared" si="35"/>
        <v>5.8464</v>
      </c>
      <c r="AV107" s="19" t="str">
        <f t="shared" si="36"/>
        <v>Km</v>
      </c>
      <c r="AW107" s="33"/>
      <c r="AX107" s="33"/>
      <c r="AY107" s="33"/>
      <c r="AZ107" s="33"/>
    </row>
    <row r="108" spans="1:52" ht="51" customHeight="1" x14ac:dyDescent="0.25">
      <c r="A108" s="41"/>
      <c r="B108" s="44" t="s">
        <v>646</v>
      </c>
      <c r="C108" s="53" t="s">
        <v>615</v>
      </c>
      <c r="D108" s="32" t="s">
        <v>637</v>
      </c>
      <c r="E108" s="32" t="s">
        <v>670</v>
      </c>
      <c r="F108" s="32" t="s">
        <v>113</v>
      </c>
      <c r="G108" s="41" t="s">
        <v>136</v>
      </c>
      <c r="H108" s="43" t="s">
        <v>130</v>
      </c>
      <c r="I108" s="43" t="s">
        <v>953</v>
      </c>
      <c r="J108" s="17">
        <v>1000000000</v>
      </c>
      <c r="K108" s="32" t="s">
        <v>197</v>
      </c>
      <c r="L108" s="32" t="s">
        <v>205</v>
      </c>
      <c r="M108" s="41">
        <v>23</v>
      </c>
      <c r="N108" s="32" t="s">
        <v>218</v>
      </c>
      <c r="O108" s="42" t="s">
        <v>214</v>
      </c>
      <c r="P108" s="41" t="s">
        <v>218</v>
      </c>
      <c r="Q108" s="32" t="s">
        <v>249</v>
      </c>
      <c r="R108" s="32"/>
      <c r="S108" s="32" t="s">
        <v>252</v>
      </c>
      <c r="T108" s="32" t="s">
        <v>1785</v>
      </c>
      <c r="U108" s="32" t="s">
        <v>602</v>
      </c>
      <c r="V108" s="32" t="s">
        <v>404</v>
      </c>
      <c r="W108" s="32" t="s">
        <v>405</v>
      </c>
      <c r="X108" s="41"/>
      <c r="Y108" s="32"/>
      <c r="Z108" s="22"/>
      <c r="AA108" s="22"/>
      <c r="AB108" s="22"/>
      <c r="AC108" s="22"/>
      <c r="AD108" s="32" t="s">
        <v>473</v>
      </c>
      <c r="AE108" s="32" t="s">
        <v>113</v>
      </c>
      <c r="AF108" s="36">
        <v>775723060</v>
      </c>
      <c r="AG108" s="22"/>
      <c r="AH108" s="21"/>
      <c r="AI108" s="21"/>
      <c r="AJ108" s="22">
        <v>44169</v>
      </c>
      <c r="AK108" s="18">
        <v>60</v>
      </c>
      <c r="AL108" s="19" t="s">
        <v>583</v>
      </c>
      <c r="AM108" s="37">
        <f t="shared" ca="1" si="39"/>
        <v>-18.350000000000001</v>
      </c>
      <c r="AN108" s="23">
        <v>0.32</v>
      </c>
      <c r="AO108" s="23">
        <v>0</v>
      </c>
      <c r="AP108" s="24">
        <v>0.32</v>
      </c>
      <c r="AQ108" s="38">
        <f t="shared" si="38"/>
        <v>0.32</v>
      </c>
      <c r="AR108" s="39">
        <f t="shared" si="40"/>
        <v>0</v>
      </c>
      <c r="AS108" s="39">
        <f t="shared" si="41"/>
        <v>0.32</v>
      </c>
      <c r="AT108" s="19"/>
      <c r="AU108" s="19">
        <f t="shared" si="35"/>
        <v>7.36</v>
      </c>
      <c r="AV108" s="19" t="str">
        <f t="shared" si="36"/>
        <v>Km</v>
      </c>
      <c r="AW108" s="33"/>
      <c r="AX108" s="33"/>
      <c r="AY108" s="33"/>
      <c r="AZ108" s="33"/>
    </row>
    <row r="109" spans="1:52" ht="25.5" customHeight="1" x14ac:dyDescent="0.25">
      <c r="A109" s="41"/>
      <c r="B109" s="44" t="s">
        <v>646</v>
      </c>
      <c r="C109" s="42"/>
      <c r="D109" s="32"/>
      <c r="E109" s="32" t="s">
        <v>671</v>
      </c>
      <c r="F109" s="32" t="s">
        <v>114</v>
      </c>
      <c r="G109" s="41" t="s">
        <v>136</v>
      </c>
      <c r="H109" s="43" t="s">
        <v>147</v>
      </c>
      <c r="I109" s="43" t="s">
        <v>953</v>
      </c>
      <c r="J109" s="17"/>
      <c r="K109" s="32" t="s">
        <v>198</v>
      </c>
      <c r="L109" s="32" t="s">
        <v>205</v>
      </c>
      <c r="M109" s="41">
        <v>240</v>
      </c>
      <c r="N109" s="32"/>
      <c r="O109" s="42" t="s">
        <v>214</v>
      </c>
      <c r="P109" s="41"/>
      <c r="Q109" s="32"/>
      <c r="R109" s="32"/>
      <c r="S109" s="32"/>
      <c r="T109" s="32"/>
      <c r="U109" s="32" t="s">
        <v>595</v>
      </c>
      <c r="V109" s="32"/>
      <c r="W109" s="32"/>
      <c r="X109" s="41"/>
      <c r="Y109" s="32"/>
      <c r="Z109" s="22"/>
      <c r="AA109" s="22"/>
      <c r="AB109" s="22"/>
      <c r="AC109" s="22"/>
      <c r="AD109" s="32"/>
      <c r="AE109" s="32" t="s">
        <v>114</v>
      </c>
      <c r="AF109" s="36"/>
      <c r="AG109" s="22"/>
      <c r="AH109" s="21"/>
      <c r="AI109" s="21"/>
      <c r="AJ109" s="22"/>
      <c r="AK109" s="18"/>
      <c r="AL109" s="19"/>
      <c r="AM109" s="37" t="e">
        <f t="shared" ca="1" si="39"/>
        <v>#DIV/0!</v>
      </c>
      <c r="AN109" s="23">
        <v>0.05</v>
      </c>
      <c r="AO109" s="23"/>
      <c r="AP109" s="24">
        <v>0.05</v>
      </c>
      <c r="AQ109" s="38">
        <f t="shared" si="38"/>
        <v>0.05</v>
      </c>
      <c r="AR109" s="39">
        <f t="shared" si="40"/>
        <v>0</v>
      </c>
      <c r="AS109" s="39">
        <f t="shared" si="41"/>
        <v>0.05</v>
      </c>
      <c r="AT109" s="19"/>
      <c r="AU109" s="19">
        <f t="shared" si="35"/>
        <v>12</v>
      </c>
      <c r="AV109" s="19" t="str">
        <f t="shared" si="36"/>
        <v>Km</v>
      </c>
      <c r="AW109" s="33"/>
      <c r="AX109" s="33"/>
      <c r="AY109" s="33"/>
      <c r="AZ109" s="33"/>
    </row>
    <row r="110" spans="1:52" ht="15" customHeight="1" x14ac:dyDescent="0.25">
      <c r="A110" s="41"/>
      <c r="B110" s="44" t="s">
        <v>646</v>
      </c>
      <c r="C110" s="42"/>
      <c r="D110" s="32"/>
      <c r="E110" s="32" t="s">
        <v>671</v>
      </c>
      <c r="F110" s="32" t="s">
        <v>115</v>
      </c>
      <c r="G110" s="41" t="s">
        <v>137</v>
      </c>
      <c r="H110" s="43" t="s">
        <v>131</v>
      </c>
      <c r="I110" s="43"/>
      <c r="J110" s="17"/>
      <c r="K110" s="32" t="s">
        <v>198</v>
      </c>
      <c r="L110" s="32" t="s">
        <v>209</v>
      </c>
      <c r="M110" s="41">
        <v>2</v>
      </c>
      <c r="N110" s="32"/>
      <c r="O110" s="42" t="s">
        <v>214</v>
      </c>
      <c r="P110" s="41"/>
      <c r="Q110" s="32"/>
      <c r="R110" s="32"/>
      <c r="S110" s="32"/>
      <c r="T110" s="32"/>
      <c r="U110" s="32" t="s">
        <v>595</v>
      </c>
      <c r="V110" s="32"/>
      <c r="W110" s="32"/>
      <c r="X110" s="41"/>
      <c r="Y110" s="32"/>
      <c r="Z110" s="22"/>
      <c r="AA110" s="22"/>
      <c r="AB110" s="22"/>
      <c r="AC110" s="22"/>
      <c r="AD110" s="32"/>
      <c r="AE110" s="32" t="s">
        <v>115</v>
      </c>
      <c r="AF110" s="36"/>
      <c r="AG110" s="22"/>
      <c r="AH110" s="21"/>
      <c r="AI110" s="21"/>
      <c r="AJ110" s="22"/>
      <c r="AK110" s="18"/>
      <c r="AL110" s="19"/>
      <c r="AM110" s="37" t="e">
        <f t="shared" ca="1" si="39"/>
        <v>#DIV/0!</v>
      </c>
      <c r="AN110" s="23">
        <v>0.5</v>
      </c>
      <c r="AO110" s="23"/>
      <c r="AP110" s="24">
        <v>0.5</v>
      </c>
      <c r="AQ110" s="38">
        <f t="shared" si="38"/>
        <v>0.5</v>
      </c>
      <c r="AR110" s="39">
        <f t="shared" si="40"/>
        <v>0</v>
      </c>
      <c r="AS110" s="39">
        <f t="shared" si="41"/>
        <v>0.5</v>
      </c>
      <c r="AT110" s="19"/>
      <c r="AU110" s="19">
        <f t="shared" si="35"/>
        <v>1</v>
      </c>
      <c r="AV110" s="19" t="str">
        <f t="shared" si="36"/>
        <v>Nb</v>
      </c>
      <c r="AW110" s="33"/>
      <c r="AX110" s="33"/>
      <c r="AY110" s="33"/>
      <c r="AZ110" s="33"/>
    </row>
    <row r="111" spans="1:52" ht="15" customHeight="1" x14ac:dyDescent="0.25">
      <c r="A111" s="41"/>
      <c r="B111" s="44" t="s">
        <v>646</v>
      </c>
      <c r="C111" s="42"/>
      <c r="D111" s="32"/>
      <c r="E111" s="32" t="s">
        <v>671</v>
      </c>
      <c r="F111" s="32" t="s">
        <v>116</v>
      </c>
      <c r="G111" s="41" t="s">
        <v>136</v>
      </c>
      <c r="H111" s="43" t="s">
        <v>147</v>
      </c>
      <c r="I111" s="43" t="s">
        <v>953</v>
      </c>
      <c r="J111" s="17"/>
      <c r="K111" s="32" t="s">
        <v>198</v>
      </c>
      <c r="L111" s="32" t="s">
        <v>205</v>
      </c>
      <c r="M111" s="41">
        <v>60</v>
      </c>
      <c r="N111" s="32"/>
      <c r="O111" s="42" t="s">
        <v>214</v>
      </c>
      <c r="P111" s="41"/>
      <c r="Q111" s="32"/>
      <c r="R111" s="32"/>
      <c r="S111" s="32"/>
      <c r="T111" s="32"/>
      <c r="U111" s="32" t="s">
        <v>595</v>
      </c>
      <c r="V111" s="32"/>
      <c r="W111" s="32"/>
      <c r="X111" s="41"/>
      <c r="Y111" s="32"/>
      <c r="Z111" s="22"/>
      <c r="AA111" s="22"/>
      <c r="AB111" s="22"/>
      <c r="AC111" s="22"/>
      <c r="AD111" s="32"/>
      <c r="AE111" s="32" t="s">
        <v>116</v>
      </c>
      <c r="AF111" s="36"/>
      <c r="AG111" s="22"/>
      <c r="AH111" s="21"/>
      <c r="AI111" s="21"/>
      <c r="AJ111" s="22"/>
      <c r="AK111" s="18"/>
      <c r="AL111" s="19"/>
      <c r="AM111" s="37" t="e">
        <f t="shared" ca="1" si="39"/>
        <v>#DIV/0!</v>
      </c>
      <c r="AN111" s="23">
        <v>0.05</v>
      </c>
      <c r="AO111" s="23"/>
      <c r="AP111" s="24">
        <v>0.05</v>
      </c>
      <c r="AQ111" s="38">
        <f t="shared" si="38"/>
        <v>0.05</v>
      </c>
      <c r="AR111" s="39">
        <f t="shared" si="40"/>
        <v>0</v>
      </c>
      <c r="AS111" s="39">
        <f t="shared" si="41"/>
        <v>0.05</v>
      </c>
      <c r="AT111" s="19"/>
      <c r="AU111" s="19">
        <f t="shared" si="35"/>
        <v>3</v>
      </c>
      <c r="AV111" s="19" t="str">
        <f t="shared" si="36"/>
        <v>Km</v>
      </c>
      <c r="AW111" s="33"/>
      <c r="AX111" s="33"/>
      <c r="AY111" s="33"/>
      <c r="AZ111" s="33"/>
    </row>
    <row r="112" spans="1:52" ht="38.25" customHeight="1" x14ac:dyDescent="0.25">
      <c r="A112" s="41"/>
      <c r="B112" s="44" t="s">
        <v>646</v>
      </c>
      <c r="C112" s="42" t="s">
        <v>618</v>
      </c>
      <c r="D112" s="32" t="s">
        <v>640</v>
      </c>
      <c r="E112" s="32" t="s">
        <v>651</v>
      </c>
      <c r="F112" s="32" t="s">
        <v>117</v>
      </c>
      <c r="G112" s="41" t="s">
        <v>144</v>
      </c>
      <c r="H112" s="43" t="s">
        <v>131</v>
      </c>
      <c r="I112" s="43" t="s">
        <v>953</v>
      </c>
      <c r="J112" s="17">
        <v>790000000</v>
      </c>
      <c r="K112" s="32" t="s">
        <v>199</v>
      </c>
      <c r="L112" s="32" t="s">
        <v>208</v>
      </c>
      <c r="M112" s="41"/>
      <c r="N112" s="32" t="s">
        <v>218</v>
      </c>
      <c r="O112" s="42" t="s">
        <v>214</v>
      </c>
      <c r="P112" s="41" t="s">
        <v>218</v>
      </c>
      <c r="Q112" s="32" t="s">
        <v>1783</v>
      </c>
      <c r="R112" s="32"/>
      <c r="S112" s="32" t="s">
        <v>1784</v>
      </c>
      <c r="T112" s="32"/>
      <c r="U112" s="32" t="s">
        <v>584</v>
      </c>
      <c r="V112" s="32" t="s">
        <v>406</v>
      </c>
      <c r="W112" s="32" t="s">
        <v>1786</v>
      </c>
      <c r="X112" s="41"/>
      <c r="Y112" s="32"/>
      <c r="Z112" s="22"/>
      <c r="AA112" s="22"/>
      <c r="AB112" s="22"/>
      <c r="AC112" s="22"/>
      <c r="AD112" s="32" t="s">
        <v>474</v>
      </c>
      <c r="AE112" s="32" t="s">
        <v>117</v>
      </c>
      <c r="AF112" s="36">
        <v>483012261</v>
      </c>
      <c r="AG112" s="22"/>
      <c r="AH112" s="21"/>
      <c r="AI112" s="21"/>
      <c r="AJ112" s="22">
        <v>44183</v>
      </c>
      <c r="AK112" s="18">
        <v>120</v>
      </c>
      <c r="AL112" s="19" t="s">
        <v>518</v>
      </c>
      <c r="AM112" s="37">
        <f t="shared" ca="1" si="39"/>
        <v>-8.5583333333333336</v>
      </c>
      <c r="AN112" s="23">
        <v>0.73</v>
      </c>
      <c r="AO112" s="23"/>
      <c r="AP112" s="24">
        <v>0.73</v>
      </c>
      <c r="AQ112" s="38">
        <f t="shared" si="38"/>
        <v>0.73</v>
      </c>
      <c r="AR112" s="39">
        <f t="shared" si="40"/>
        <v>0</v>
      </c>
      <c r="AS112" s="39">
        <f t="shared" si="41"/>
        <v>0.73</v>
      </c>
      <c r="AT112" s="19" t="s">
        <v>1787</v>
      </c>
      <c r="AU112" s="19">
        <f t="shared" si="35"/>
        <v>0</v>
      </c>
      <c r="AV112" s="19" t="str">
        <f t="shared" si="36"/>
        <v>ML d'ouvrage</v>
      </c>
      <c r="AW112" s="33"/>
      <c r="AX112" s="33"/>
      <c r="AY112" s="33"/>
      <c r="AZ112" s="33"/>
    </row>
    <row r="113" spans="1:52" ht="51" customHeight="1" x14ac:dyDescent="0.25">
      <c r="A113" s="41"/>
      <c r="B113" s="44" t="s">
        <v>647</v>
      </c>
      <c r="C113" s="42" t="s">
        <v>617</v>
      </c>
      <c r="D113" s="32" t="s">
        <v>639</v>
      </c>
      <c r="E113" s="32" t="s">
        <v>672</v>
      </c>
      <c r="F113" s="32" t="s">
        <v>118</v>
      </c>
      <c r="G113" s="41" t="s">
        <v>136</v>
      </c>
      <c r="H113" s="43" t="s">
        <v>130</v>
      </c>
      <c r="I113" s="43" t="s">
        <v>953</v>
      </c>
      <c r="J113" s="17">
        <v>1085542650</v>
      </c>
      <c r="K113" s="32" t="s">
        <v>200</v>
      </c>
      <c r="L113" s="32" t="s">
        <v>205</v>
      </c>
      <c r="M113" s="41">
        <v>38</v>
      </c>
      <c r="N113" s="32" t="s">
        <v>218</v>
      </c>
      <c r="O113" s="42" t="s">
        <v>214</v>
      </c>
      <c r="P113" s="41" t="s">
        <v>218</v>
      </c>
      <c r="Q113" s="32" t="s">
        <v>1476</v>
      </c>
      <c r="R113" s="32" t="s">
        <v>1477</v>
      </c>
      <c r="S113" s="32">
        <v>0</v>
      </c>
      <c r="T113" s="32" t="s">
        <v>295</v>
      </c>
      <c r="U113" s="32" t="s">
        <v>585</v>
      </c>
      <c r="V113" s="32" t="s">
        <v>331</v>
      </c>
      <c r="W113" s="32" t="s">
        <v>407</v>
      </c>
      <c r="X113" s="41"/>
      <c r="Y113" s="32"/>
      <c r="Z113" s="22"/>
      <c r="AA113" s="22"/>
      <c r="AB113" s="22"/>
      <c r="AC113" s="22"/>
      <c r="AD113" s="32" t="s">
        <v>475</v>
      </c>
      <c r="AE113" s="32" t="s">
        <v>511</v>
      </c>
      <c r="AF113" s="36">
        <v>1085542650</v>
      </c>
      <c r="AG113" s="22"/>
      <c r="AH113" s="21"/>
      <c r="AI113" s="21"/>
      <c r="AJ113" s="22">
        <v>44158</v>
      </c>
      <c r="AK113" s="18">
        <v>90</v>
      </c>
      <c r="AL113" s="19" t="s">
        <v>519</v>
      </c>
      <c r="AM113" s="37">
        <f t="shared" ca="1" si="39"/>
        <v>-12.022222222222222</v>
      </c>
      <c r="AN113" s="23">
        <v>0.27</v>
      </c>
      <c r="AO113" s="23">
        <v>7.0000000000000007E-2</v>
      </c>
      <c r="AP113" s="24">
        <v>0.27</v>
      </c>
      <c r="AQ113" s="38">
        <f t="shared" si="38"/>
        <v>0.27</v>
      </c>
      <c r="AR113" s="39">
        <f t="shared" si="40"/>
        <v>0</v>
      </c>
      <c r="AS113" s="39">
        <f t="shared" si="41"/>
        <v>0.27</v>
      </c>
      <c r="AT113" s="19"/>
      <c r="AU113" s="19">
        <f t="shared" si="35"/>
        <v>10.260000000000002</v>
      </c>
      <c r="AV113" s="19" t="str">
        <f t="shared" si="36"/>
        <v>Km</v>
      </c>
      <c r="AW113" s="33"/>
      <c r="AX113" s="33"/>
      <c r="AY113" s="33"/>
      <c r="AZ113" s="33"/>
    </row>
    <row r="114" spans="1:52" ht="25.5" customHeight="1" x14ac:dyDescent="0.25">
      <c r="A114" s="41"/>
      <c r="B114" s="44" t="s">
        <v>647</v>
      </c>
      <c r="C114" s="42" t="s">
        <v>617</v>
      </c>
      <c r="D114" s="32" t="s">
        <v>639</v>
      </c>
      <c r="E114" s="32" t="s">
        <v>672</v>
      </c>
      <c r="F114" s="32" t="s">
        <v>119</v>
      </c>
      <c r="G114" s="41" t="s">
        <v>136</v>
      </c>
      <c r="H114" s="43" t="s">
        <v>130</v>
      </c>
      <c r="I114" s="43" t="s">
        <v>953</v>
      </c>
      <c r="J114" s="17">
        <v>605500000</v>
      </c>
      <c r="K114" s="32" t="s">
        <v>184</v>
      </c>
      <c r="L114" s="32" t="s">
        <v>205</v>
      </c>
      <c r="M114" s="41">
        <v>10.7</v>
      </c>
      <c r="N114" s="32" t="s">
        <v>218</v>
      </c>
      <c r="O114" s="42" t="s">
        <v>214</v>
      </c>
      <c r="P114" s="41" t="s">
        <v>218</v>
      </c>
      <c r="Q114" s="32" t="s">
        <v>1478</v>
      </c>
      <c r="R114" s="32" t="s">
        <v>1479</v>
      </c>
      <c r="S114" s="32">
        <v>0</v>
      </c>
      <c r="T114" s="32" t="s">
        <v>296</v>
      </c>
      <c r="U114" s="32" t="s">
        <v>585</v>
      </c>
      <c r="V114" s="32" t="s">
        <v>331</v>
      </c>
      <c r="W114" s="32" t="s">
        <v>408</v>
      </c>
      <c r="X114" s="41"/>
      <c r="Y114" s="32"/>
      <c r="Z114" s="22"/>
      <c r="AA114" s="22"/>
      <c r="AB114" s="22"/>
      <c r="AC114" s="22"/>
      <c r="AD114" s="32" t="s">
        <v>476</v>
      </c>
      <c r="AE114" s="32" t="s">
        <v>119</v>
      </c>
      <c r="AF114" s="36">
        <v>559760140</v>
      </c>
      <c r="AG114" s="22"/>
      <c r="AH114" s="21"/>
      <c r="AI114" s="21"/>
      <c r="AJ114" s="22">
        <v>44131</v>
      </c>
      <c r="AK114" s="18">
        <v>90</v>
      </c>
      <c r="AL114" s="19" t="s">
        <v>520</v>
      </c>
      <c r="AM114" s="37">
        <f t="shared" ca="1" si="39"/>
        <v>-12.322222222222223</v>
      </c>
      <c r="AN114" s="23">
        <v>0.3</v>
      </c>
      <c r="AO114" s="23">
        <v>0.12</v>
      </c>
      <c r="AP114" s="24">
        <v>0.3</v>
      </c>
      <c r="AQ114" s="38">
        <f t="shared" si="38"/>
        <v>0.3</v>
      </c>
      <c r="AR114" s="39">
        <f t="shared" si="40"/>
        <v>0</v>
      </c>
      <c r="AS114" s="39">
        <f t="shared" si="41"/>
        <v>0.3</v>
      </c>
      <c r="AT114" s="19"/>
      <c r="AU114" s="19">
        <f t="shared" si="35"/>
        <v>3.2099999999999995</v>
      </c>
      <c r="AV114" s="19" t="str">
        <f t="shared" si="36"/>
        <v>Km</v>
      </c>
      <c r="AW114" s="33"/>
      <c r="AX114" s="33"/>
      <c r="AY114" s="33"/>
      <c r="AZ114" s="33"/>
    </row>
    <row r="115" spans="1:52" ht="25.5" customHeight="1" x14ac:dyDescent="0.25">
      <c r="A115" s="41"/>
      <c r="B115" s="44" t="s">
        <v>646</v>
      </c>
      <c r="C115" s="42" t="s">
        <v>1274</v>
      </c>
      <c r="D115" s="32" t="s">
        <v>1274</v>
      </c>
      <c r="E115" s="32" t="s">
        <v>673</v>
      </c>
      <c r="F115" s="32" t="s">
        <v>120</v>
      </c>
      <c r="G115" s="41" t="s">
        <v>136</v>
      </c>
      <c r="H115" s="43" t="s">
        <v>130</v>
      </c>
      <c r="I115" s="43" t="s">
        <v>953</v>
      </c>
      <c r="J115" s="17">
        <v>499999510</v>
      </c>
      <c r="K115" s="32" t="s">
        <v>201</v>
      </c>
      <c r="L115" s="32" t="s">
        <v>205</v>
      </c>
      <c r="M115" s="41">
        <v>0.69599999999999995</v>
      </c>
      <c r="N115" s="32" t="s">
        <v>218</v>
      </c>
      <c r="O115" s="42" t="s">
        <v>214</v>
      </c>
      <c r="P115" s="41" t="s">
        <v>218</v>
      </c>
      <c r="Q115" s="32" t="s">
        <v>1480</v>
      </c>
      <c r="R115" s="32" t="s">
        <v>1481</v>
      </c>
      <c r="S115" s="32" t="s">
        <v>266</v>
      </c>
      <c r="T115" s="32" t="s">
        <v>297</v>
      </c>
      <c r="U115" s="32" t="s">
        <v>599</v>
      </c>
      <c r="V115" s="32" t="s">
        <v>409</v>
      </c>
      <c r="W115" s="32" t="s">
        <v>410</v>
      </c>
      <c r="X115" s="41"/>
      <c r="Y115" s="32"/>
      <c r="Z115" s="22"/>
      <c r="AA115" s="22"/>
      <c r="AB115" s="22"/>
      <c r="AC115" s="22"/>
      <c r="AD115" s="32" t="s">
        <v>477</v>
      </c>
      <c r="AE115" s="32" t="s">
        <v>120</v>
      </c>
      <c r="AF115" s="36">
        <v>499999510</v>
      </c>
      <c r="AG115" s="22"/>
      <c r="AH115" s="21"/>
      <c r="AI115" s="36"/>
      <c r="AJ115" s="22">
        <v>44183</v>
      </c>
      <c r="AK115" s="18">
        <v>60</v>
      </c>
      <c r="AL115" s="19" t="s">
        <v>521</v>
      </c>
      <c r="AM115" s="37">
        <f t="shared" ca="1" si="39"/>
        <v>-18.116666666666667</v>
      </c>
      <c r="AN115" s="23">
        <v>0.38</v>
      </c>
      <c r="AO115" s="23">
        <v>0</v>
      </c>
      <c r="AP115" s="24">
        <v>0.38</v>
      </c>
      <c r="AQ115" s="38">
        <f t="shared" si="38"/>
        <v>0.38</v>
      </c>
      <c r="AR115" s="39">
        <f t="shared" si="40"/>
        <v>0</v>
      </c>
      <c r="AS115" s="39">
        <f t="shared" si="41"/>
        <v>0.38</v>
      </c>
      <c r="AT115" s="19"/>
      <c r="AU115" s="19">
        <f t="shared" si="35"/>
        <v>0.26447999999999999</v>
      </c>
      <c r="AV115" s="19" t="str">
        <f t="shared" si="36"/>
        <v>Km</v>
      </c>
      <c r="AW115" s="33"/>
      <c r="AX115" s="33"/>
      <c r="AY115" s="33"/>
      <c r="AZ115" s="33"/>
    </row>
    <row r="116" spans="1:52" ht="38.25" customHeight="1" x14ac:dyDescent="0.25">
      <c r="A116" s="41"/>
      <c r="B116" s="44" t="s">
        <v>646</v>
      </c>
      <c r="C116" s="42" t="s">
        <v>619</v>
      </c>
      <c r="D116" s="32" t="s">
        <v>641</v>
      </c>
      <c r="E116" s="32" t="s">
        <v>1313</v>
      </c>
      <c r="F116" s="32" t="s">
        <v>121</v>
      </c>
      <c r="G116" s="41" t="s">
        <v>150</v>
      </c>
      <c r="H116" s="43" t="s">
        <v>1332</v>
      </c>
      <c r="I116" s="43" t="s">
        <v>148</v>
      </c>
      <c r="J116" s="17">
        <v>1355000000</v>
      </c>
      <c r="K116" s="32" t="s">
        <v>202</v>
      </c>
      <c r="L116" s="32" t="s">
        <v>2043</v>
      </c>
      <c r="M116" s="41">
        <v>4</v>
      </c>
      <c r="N116" s="32" t="s">
        <v>233</v>
      </c>
      <c r="O116" s="42" t="s">
        <v>214</v>
      </c>
      <c r="P116" s="41" t="s">
        <v>233</v>
      </c>
      <c r="Q116" s="32"/>
      <c r="R116" s="32"/>
      <c r="S116" s="32"/>
      <c r="T116" s="32"/>
      <c r="U116" s="32" t="s">
        <v>1623</v>
      </c>
      <c r="V116" s="32"/>
      <c r="W116" s="32"/>
      <c r="X116" s="41"/>
      <c r="Y116" s="32"/>
      <c r="Z116" s="22"/>
      <c r="AA116" s="22"/>
      <c r="AB116" s="22"/>
      <c r="AC116" s="22"/>
      <c r="AD116" s="32" t="s">
        <v>478</v>
      </c>
      <c r="AE116" s="32" t="s">
        <v>121</v>
      </c>
      <c r="AF116" s="36">
        <v>1354707165</v>
      </c>
      <c r="AG116" s="22"/>
      <c r="AH116" s="21"/>
      <c r="AI116" s="36">
        <v>826418439.64300001</v>
      </c>
      <c r="AJ116" s="22">
        <v>43566</v>
      </c>
      <c r="AK116" s="18">
        <v>1320</v>
      </c>
      <c r="AL116" s="19" t="s">
        <v>522</v>
      </c>
      <c r="AM116" s="37">
        <v>0.57999999999999996</v>
      </c>
      <c r="AN116" s="23">
        <v>0.8</v>
      </c>
      <c r="AO116" s="23">
        <v>0.52928885225169675</v>
      </c>
      <c r="AP116" s="24">
        <v>0.8</v>
      </c>
      <c r="AQ116" s="38">
        <f t="shared" si="38"/>
        <v>0.8</v>
      </c>
      <c r="AR116" s="39">
        <f t="shared" si="40"/>
        <v>0</v>
      </c>
      <c r="AS116" s="39">
        <f t="shared" si="41"/>
        <v>0.8</v>
      </c>
      <c r="AT116" s="19"/>
      <c r="AU116" s="19">
        <f t="shared" si="35"/>
        <v>3.2</v>
      </c>
      <c r="AV116" s="19" t="str">
        <f t="shared" si="36"/>
        <v>Nombre de Rapports</v>
      </c>
      <c r="AW116" s="33"/>
      <c r="AX116" s="33"/>
      <c r="AY116" s="33"/>
      <c r="AZ116" s="33"/>
    </row>
    <row r="117" spans="1:52" ht="76.5" customHeight="1" x14ac:dyDescent="0.25">
      <c r="A117" s="41"/>
      <c r="B117" s="44" t="s">
        <v>646</v>
      </c>
      <c r="C117" s="42" t="s">
        <v>619</v>
      </c>
      <c r="D117" s="32" t="s">
        <v>641</v>
      </c>
      <c r="E117" s="32" t="s">
        <v>1313</v>
      </c>
      <c r="F117" s="32" t="s">
        <v>1103</v>
      </c>
      <c r="G117" s="41" t="s">
        <v>144</v>
      </c>
      <c r="H117" s="43" t="s">
        <v>1332</v>
      </c>
      <c r="I117" s="43" t="s">
        <v>1104</v>
      </c>
      <c r="J117" s="17">
        <v>40119000000</v>
      </c>
      <c r="K117" s="32" t="s">
        <v>1105</v>
      </c>
      <c r="L117" s="32" t="s">
        <v>205</v>
      </c>
      <c r="M117" s="41">
        <v>5.4</v>
      </c>
      <c r="N117" s="32" t="s">
        <v>944</v>
      </c>
      <c r="O117" s="42" t="s">
        <v>214</v>
      </c>
      <c r="P117" s="41" t="s">
        <v>1106</v>
      </c>
      <c r="Q117" s="32"/>
      <c r="R117" s="32"/>
      <c r="S117" s="32" t="s">
        <v>1107</v>
      </c>
      <c r="T117" s="32" t="s">
        <v>1108</v>
      </c>
      <c r="U117" s="32" t="s">
        <v>584</v>
      </c>
      <c r="V117" s="32" t="s">
        <v>1109</v>
      </c>
      <c r="W117" s="32" t="s">
        <v>1110</v>
      </c>
      <c r="X117" s="41"/>
      <c r="Y117" s="32"/>
      <c r="Z117" s="22" t="s">
        <v>933</v>
      </c>
      <c r="AA117" s="22" t="s">
        <v>933</v>
      </c>
      <c r="AB117" s="22" t="s">
        <v>933</v>
      </c>
      <c r="AC117" s="22" t="s">
        <v>933</v>
      </c>
      <c r="AD117" s="32" t="s">
        <v>1111</v>
      </c>
      <c r="AE117" s="32" t="s">
        <v>1112</v>
      </c>
      <c r="AF117" s="36">
        <v>40118676111.309998</v>
      </c>
      <c r="AG117" s="22"/>
      <c r="AH117" s="21"/>
      <c r="AI117" s="36">
        <v>30038632692.8918</v>
      </c>
      <c r="AJ117" s="22">
        <v>43391</v>
      </c>
      <c r="AK117" s="18">
        <v>27</v>
      </c>
      <c r="AL117" s="19" t="s">
        <v>1113</v>
      </c>
      <c r="AM117" s="37">
        <v>1.18</v>
      </c>
      <c r="AN117" s="23">
        <v>1</v>
      </c>
      <c r="AO117" s="23">
        <v>0.88078583321271942</v>
      </c>
      <c r="AP117" s="24">
        <v>1</v>
      </c>
      <c r="AQ117" s="38">
        <f t="shared" si="38"/>
        <v>1</v>
      </c>
      <c r="AR117" s="39">
        <f t="shared" ref="AR117:AR134" si="42">AQ117-AP117</f>
        <v>0</v>
      </c>
      <c r="AS117" s="39">
        <f t="shared" ref="AS117:AS134" si="43">AN117</f>
        <v>1</v>
      </c>
      <c r="AT117" s="19"/>
      <c r="AU117" s="19">
        <f t="shared" si="35"/>
        <v>5.4</v>
      </c>
      <c r="AV117" s="19" t="str">
        <f t="shared" si="36"/>
        <v>Km</v>
      </c>
      <c r="AW117" s="33"/>
      <c r="AX117" s="33"/>
      <c r="AY117" s="33"/>
      <c r="AZ117" s="33"/>
    </row>
    <row r="118" spans="1:52" ht="63.75" customHeight="1" x14ac:dyDescent="0.25">
      <c r="A118" s="41"/>
      <c r="B118" s="44" t="s">
        <v>646</v>
      </c>
      <c r="C118" s="42" t="s">
        <v>619</v>
      </c>
      <c r="D118" s="32" t="s">
        <v>641</v>
      </c>
      <c r="E118" s="32" t="s">
        <v>1313</v>
      </c>
      <c r="F118" s="32" t="s">
        <v>1114</v>
      </c>
      <c r="G118" s="41" t="s">
        <v>144</v>
      </c>
      <c r="H118" s="43" t="s">
        <v>1332</v>
      </c>
      <c r="I118" s="43" t="s">
        <v>1104</v>
      </c>
      <c r="J118" s="17">
        <v>19743000000</v>
      </c>
      <c r="K118" s="32" t="s">
        <v>1105</v>
      </c>
      <c r="L118" s="32" t="s">
        <v>205</v>
      </c>
      <c r="M118" s="41">
        <v>11</v>
      </c>
      <c r="N118" s="32" t="s">
        <v>944</v>
      </c>
      <c r="O118" s="42" t="s">
        <v>214</v>
      </c>
      <c r="P118" s="41" t="s">
        <v>1016</v>
      </c>
      <c r="Q118" s="32"/>
      <c r="R118" s="32"/>
      <c r="S118" s="32" t="s">
        <v>1115</v>
      </c>
      <c r="T118" s="32" t="s">
        <v>1116</v>
      </c>
      <c r="U118" s="32" t="s">
        <v>584</v>
      </c>
      <c r="V118" s="32" t="s">
        <v>1109</v>
      </c>
      <c r="W118" s="32" t="s">
        <v>1117</v>
      </c>
      <c r="X118" s="41"/>
      <c r="Y118" s="32"/>
      <c r="Z118" s="22" t="s">
        <v>933</v>
      </c>
      <c r="AA118" s="22" t="s">
        <v>933</v>
      </c>
      <c r="AB118" s="22" t="s">
        <v>933</v>
      </c>
      <c r="AC118" s="22" t="s">
        <v>933</v>
      </c>
      <c r="AD118" s="32" t="s">
        <v>1118</v>
      </c>
      <c r="AE118" s="32" t="s">
        <v>1114</v>
      </c>
      <c r="AF118" s="36">
        <v>19742104672.68</v>
      </c>
      <c r="AG118" s="22"/>
      <c r="AH118" s="21"/>
      <c r="AI118" s="36">
        <v>15342859292.029999</v>
      </c>
      <c r="AJ118" s="22">
        <v>43391</v>
      </c>
      <c r="AK118" s="18">
        <v>26</v>
      </c>
      <c r="AL118" s="19" t="s">
        <v>1119</v>
      </c>
      <c r="AM118" s="37">
        <v>1.18</v>
      </c>
      <c r="AN118" s="23">
        <v>1</v>
      </c>
      <c r="AO118" s="23">
        <v>0.79472796852823235</v>
      </c>
      <c r="AP118" s="24">
        <v>1</v>
      </c>
      <c r="AQ118" s="38">
        <f t="shared" si="38"/>
        <v>1</v>
      </c>
      <c r="AR118" s="39">
        <f t="shared" si="42"/>
        <v>0</v>
      </c>
      <c r="AS118" s="39">
        <f t="shared" si="43"/>
        <v>1</v>
      </c>
      <c r="AT118" s="19"/>
      <c r="AU118" s="19">
        <f t="shared" si="35"/>
        <v>11</v>
      </c>
      <c r="AV118" s="19" t="str">
        <f t="shared" si="36"/>
        <v>Km</v>
      </c>
      <c r="AW118" s="33"/>
      <c r="AX118" s="33"/>
      <c r="AY118" s="33"/>
      <c r="AZ118" s="33"/>
    </row>
    <row r="119" spans="1:52" ht="76.5" customHeight="1" x14ac:dyDescent="0.25">
      <c r="A119" s="41"/>
      <c r="B119" s="44" t="s">
        <v>646</v>
      </c>
      <c r="C119" s="42" t="s">
        <v>619</v>
      </c>
      <c r="D119" s="32" t="s">
        <v>641</v>
      </c>
      <c r="E119" s="32" t="s">
        <v>1313</v>
      </c>
      <c r="F119" s="32" t="s">
        <v>1120</v>
      </c>
      <c r="G119" s="41" t="s">
        <v>144</v>
      </c>
      <c r="H119" s="43" t="s">
        <v>1332</v>
      </c>
      <c r="I119" s="43" t="s">
        <v>1104</v>
      </c>
      <c r="J119" s="17">
        <v>29660000000</v>
      </c>
      <c r="K119" s="32" t="s">
        <v>1105</v>
      </c>
      <c r="L119" s="32" t="s">
        <v>205</v>
      </c>
      <c r="M119" s="41">
        <v>15.5</v>
      </c>
      <c r="N119" s="32" t="s">
        <v>944</v>
      </c>
      <c r="O119" s="42" t="s">
        <v>214</v>
      </c>
      <c r="P119" s="41" t="s">
        <v>1016</v>
      </c>
      <c r="Q119" s="32"/>
      <c r="R119" s="32"/>
      <c r="S119" s="32" t="s">
        <v>1121</v>
      </c>
      <c r="T119" s="32" t="s">
        <v>1122</v>
      </c>
      <c r="U119" s="32" t="s">
        <v>584</v>
      </c>
      <c r="V119" s="32" t="s">
        <v>1123</v>
      </c>
      <c r="W119" s="32" t="s">
        <v>1124</v>
      </c>
      <c r="X119" s="41"/>
      <c r="Y119" s="32"/>
      <c r="Z119" s="22" t="s">
        <v>933</v>
      </c>
      <c r="AA119" s="22" t="s">
        <v>933</v>
      </c>
      <c r="AB119" s="22" t="s">
        <v>933</v>
      </c>
      <c r="AC119" s="22" t="s">
        <v>933</v>
      </c>
      <c r="AD119" s="32" t="s">
        <v>1125</v>
      </c>
      <c r="AE119" s="32" t="s">
        <v>1120</v>
      </c>
      <c r="AF119" s="36">
        <v>29659390326.009998</v>
      </c>
      <c r="AG119" s="22"/>
      <c r="AH119" s="21"/>
      <c r="AI119" s="36">
        <v>22193333662.8395</v>
      </c>
      <c r="AJ119" s="22">
        <v>43391</v>
      </c>
      <c r="AK119" s="18">
        <v>37</v>
      </c>
      <c r="AL119" s="19" t="s">
        <v>540</v>
      </c>
      <c r="AM119" s="37">
        <v>0.85</v>
      </c>
      <c r="AN119" s="23">
        <v>1</v>
      </c>
      <c r="AO119" s="23">
        <v>0.9</v>
      </c>
      <c r="AP119" s="24">
        <v>1</v>
      </c>
      <c r="AQ119" s="38">
        <f t="shared" si="38"/>
        <v>1</v>
      </c>
      <c r="AR119" s="39">
        <f t="shared" si="42"/>
        <v>0</v>
      </c>
      <c r="AS119" s="39">
        <f t="shared" si="43"/>
        <v>1</v>
      </c>
      <c r="AT119" s="19"/>
      <c r="AU119" s="19">
        <f t="shared" si="35"/>
        <v>15.5</v>
      </c>
      <c r="AV119" s="19" t="str">
        <f t="shared" si="36"/>
        <v>Km</v>
      </c>
      <c r="AW119" s="33"/>
      <c r="AX119" s="33"/>
      <c r="AY119" s="33"/>
      <c r="AZ119" s="33"/>
    </row>
    <row r="120" spans="1:52" ht="51" customHeight="1" x14ac:dyDescent="0.25">
      <c r="A120" s="41"/>
      <c r="B120" s="44" t="s">
        <v>646</v>
      </c>
      <c r="C120" s="42" t="s">
        <v>619</v>
      </c>
      <c r="D120" s="32" t="s">
        <v>641</v>
      </c>
      <c r="E120" s="32" t="s">
        <v>1313</v>
      </c>
      <c r="F120" s="32" t="s">
        <v>1126</v>
      </c>
      <c r="G120" s="41" t="s">
        <v>144</v>
      </c>
      <c r="H120" s="43" t="s">
        <v>1332</v>
      </c>
      <c r="I120" s="43" t="s">
        <v>1104</v>
      </c>
      <c r="J120" s="17">
        <v>17378000000</v>
      </c>
      <c r="K120" s="32" t="s">
        <v>1105</v>
      </c>
      <c r="L120" s="32" t="s">
        <v>205</v>
      </c>
      <c r="M120" s="41">
        <v>9.1999999999999993</v>
      </c>
      <c r="N120" s="32" t="s">
        <v>944</v>
      </c>
      <c r="O120" s="42" t="s">
        <v>214</v>
      </c>
      <c r="P120" s="41" t="s">
        <v>1016</v>
      </c>
      <c r="Q120" s="32"/>
      <c r="R120" s="32"/>
      <c r="S120" s="32" t="s">
        <v>1115</v>
      </c>
      <c r="T120" s="32" t="s">
        <v>1127</v>
      </c>
      <c r="U120" s="32" t="s">
        <v>584</v>
      </c>
      <c r="V120" s="32" t="s">
        <v>1128</v>
      </c>
      <c r="W120" s="32" t="s">
        <v>1129</v>
      </c>
      <c r="X120" s="41"/>
      <c r="Y120" s="32"/>
      <c r="Z120" s="22" t="s">
        <v>933</v>
      </c>
      <c r="AA120" s="22" t="s">
        <v>933</v>
      </c>
      <c r="AB120" s="22" t="s">
        <v>933</v>
      </c>
      <c r="AC120" s="22" t="s">
        <v>933</v>
      </c>
      <c r="AD120" s="32" t="s">
        <v>1130</v>
      </c>
      <c r="AE120" s="32" t="s">
        <v>1126</v>
      </c>
      <c r="AF120" s="36">
        <v>17377844058.619999</v>
      </c>
      <c r="AG120" s="22"/>
      <c r="AH120" s="21"/>
      <c r="AI120" s="36">
        <v>13681246100.931702</v>
      </c>
      <c r="AJ120" s="22">
        <v>43391</v>
      </c>
      <c r="AK120" s="18">
        <v>27</v>
      </c>
      <c r="AL120" s="19" t="s">
        <v>540</v>
      </c>
      <c r="AM120" s="37">
        <v>1.1399999999999999</v>
      </c>
      <c r="AN120" s="23">
        <v>1</v>
      </c>
      <c r="AO120" s="23">
        <v>0.99</v>
      </c>
      <c r="AP120" s="24">
        <v>1</v>
      </c>
      <c r="AQ120" s="38">
        <f t="shared" si="38"/>
        <v>1</v>
      </c>
      <c r="AR120" s="39">
        <f t="shared" si="42"/>
        <v>0</v>
      </c>
      <c r="AS120" s="39">
        <f t="shared" si="43"/>
        <v>1</v>
      </c>
      <c r="AT120" s="19"/>
      <c r="AU120" s="19">
        <f t="shared" si="35"/>
        <v>9.1999999999999993</v>
      </c>
      <c r="AV120" s="19" t="str">
        <f t="shared" si="36"/>
        <v>Km</v>
      </c>
      <c r="AW120" s="33"/>
      <c r="AX120" s="33"/>
      <c r="AY120" s="33"/>
      <c r="AZ120" s="33"/>
    </row>
    <row r="121" spans="1:52" ht="165" customHeight="1" x14ac:dyDescent="0.25">
      <c r="A121" s="41"/>
      <c r="B121" s="44" t="s">
        <v>646</v>
      </c>
      <c r="C121" s="42" t="s">
        <v>619</v>
      </c>
      <c r="D121" s="32" t="s">
        <v>641</v>
      </c>
      <c r="E121" s="32" t="s">
        <v>1313</v>
      </c>
      <c r="F121" s="32" t="s">
        <v>1131</v>
      </c>
      <c r="G121" s="41" t="s">
        <v>135</v>
      </c>
      <c r="H121" s="43" t="s">
        <v>1332</v>
      </c>
      <c r="I121" s="43" t="s">
        <v>1104</v>
      </c>
      <c r="J121" s="17">
        <v>14177000000</v>
      </c>
      <c r="K121" s="32" t="s">
        <v>1132</v>
      </c>
      <c r="L121" s="32" t="s">
        <v>210</v>
      </c>
      <c r="M121" s="41">
        <v>100</v>
      </c>
      <c r="N121" s="32" t="s">
        <v>1133</v>
      </c>
      <c r="O121" s="42" t="s">
        <v>214</v>
      </c>
      <c r="P121" s="41" t="s">
        <v>1134</v>
      </c>
      <c r="Q121" s="32"/>
      <c r="R121" s="32"/>
      <c r="S121" s="32" t="s">
        <v>1135</v>
      </c>
      <c r="T121" s="32" t="s">
        <v>1136</v>
      </c>
      <c r="U121" s="32" t="s">
        <v>597</v>
      </c>
      <c r="V121" s="32" t="s">
        <v>1137</v>
      </c>
      <c r="W121" s="32" t="s">
        <v>1138</v>
      </c>
      <c r="X121" s="41"/>
      <c r="Y121" s="32"/>
      <c r="Z121" s="22" t="s">
        <v>933</v>
      </c>
      <c r="AA121" s="22" t="s">
        <v>933</v>
      </c>
      <c r="AB121" s="22" t="s">
        <v>933</v>
      </c>
      <c r="AC121" s="22" t="s">
        <v>933</v>
      </c>
      <c r="AD121" s="32" t="s">
        <v>1139</v>
      </c>
      <c r="AE121" s="32" t="s">
        <v>1131</v>
      </c>
      <c r="AF121" s="36">
        <v>14176214329.24</v>
      </c>
      <c r="AG121" s="22"/>
      <c r="AH121" s="21"/>
      <c r="AI121" s="36">
        <v>11275878013.3067</v>
      </c>
      <c r="AJ121" s="22">
        <v>43508</v>
      </c>
      <c r="AK121" s="18">
        <v>15</v>
      </c>
      <c r="AL121" s="19" t="s">
        <v>1140</v>
      </c>
      <c r="AM121" s="37">
        <v>0.97</v>
      </c>
      <c r="AN121" s="23">
        <v>1</v>
      </c>
      <c r="AO121" s="23">
        <v>1</v>
      </c>
      <c r="AP121" s="24">
        <v>1</v>
      </c>
      <c r="AQ121" s="38">
        <f t="shared" si="38"/>
        <v>1</v>
      </c>
      <c r="AR121" s="39">
        <f t="shared" si="42"/>
        <v>0</v>
      </c>
      <c r="AS121" s="39">
        <f t="shared" si="43"/>
        <v>1</v>
      </c>
      <c r="AT121" s="19" t="s">
        <v>2003</v>
      </c>
      <c r="AU121" s="19">
        <f t="shared" si="35"/>
        <v>100</v>
      </c>
      <c r="AV121" s="19" t="str">
        <f t="shared" si="36"/>
        <v>Pourcentage de marché régularisé</v>
      </c>
      <c r="AW121" s="33"/>
      <c r="AX121" s="33"/>
      <c r="AY121" s="33"/>
      <c r="AZ121" s="33"/>
    </row>
    <row r="122" spans="1:52" ht="90" customHeight="1" x14ac:dyDescent="0.25">
      <c r="A122" s="41"/>
      <c r="B122" s="44" t="s">
        <v>646</v>
      </c>
      <c r="C122" s="42" t="s">
        <v>619</v>
      </c>
      <c r="D122" s="32" t="s">
        <v>641</v>
      </c>
      <c r="E122" s="32" t="s">
        <v>1313</v>
      </c>
      <c r="F122" s="32" t="s">
        <v>1141</v>
      </c>
      <c r="G122" s="41" t="s">
        <v>132</v>
      </c>
      <c r="H122" s="43" t="s">
        <v>1332</v>
      </c>
      <c r="I122" s="43" t="s">
        <v>1104</v>
      </c>
      <c r="J122" s="17">
        <v>1131000000</v>
      </c>
      <c r="K122" s="32" t="s">
        <v>1132</v>
      </c>
      <c r="L122" s="32" t="s">
        <v>210</v>
      </c>
      <c r="M122" s="41">
        <v>100</v>
      </c>
      <c r="N122" s="32" t="s">
        <v>1142</v>
      </c>
      <c r="O122" s="42" t="s">
        <v>214</v>
      </c>
      <c r="P122" s="41" t="s">
        <v>1143</v>
      </c>
      <c r="Q122" s="32" t="s">
        <v>1482</v>
      </c>
      <c r="R122" s="32" t="s">
        <v>1483</v>
      </c>
      <c r="S122" s="32">
        <v>0</v>
      </c>
      <c r="T122" s="32">
        <v>0</v>
      </c>
      <c r="U122" s="32" t="s">
        <v>584</v>
      </c>
      <c r="V122" s="32" t="s">
        <v>1144</v>
      </c>
      <c r="W122" s="32" t="s">
        <v>1145</v>
      </c>
      <c r="X122" s="41"/>
      <c r="Y122" s="32"/>
      <c r="Z122" s="22" t="s">
        <v>933</v>
      </c>
      <c r="AA122" s="22" t="s">
        <v>933</v>
      </c>
      <c r="AB122" s="22" t="s">
        <v>933</v>
      </c>
      <c r="AC122" s="22" t="s">
        <v>933</v>
      </c>
      <c r="AD122" s="32" t="s">
        <v>1146</v>
      </c>
      <c r="AE122" s="32" t="s">
        <v>1141</v>
      </c>
      <c r="AF122" s="36">
        <v>1130998130.23</v>
      </c>
      <c r="AG122" s="22"/>
      <c r="AH122" s="21"/>
      <c r="AI122" s="36">
        <v>988455104.28999996</v>
      </c>
      <c r="AJ122" s="22">
        <v>43384</v>
      </c>
      <c r="AK122" s="18">
        <v>6.27</v>
      </c>
      <c r="AL122" s="19" t="s">
        <v>540</v>
      </c>
      <c r="AM122" s="37">
        <v>1.44</v>
      </c>
      <c r="AN122" s="23">
        <v>1</v>
      </c>
      <c r="AO122" s="23">
        <v>1</v>
      </c>
      <c r="AP122" s="24">
        <v>1</v>
      </c>
      <c r="AQ122" s="38">
        <f t="shared" si="38"/>
        <v>1</v>
      </c>
      <c r="AR122" s="39">
        <f t="shared" si="42"/>
        <v>0</v>
      </c>
      <c r="AS122" s="39">
        <f t="shared" si="43"/>
        <v>1</v>
      </c>
      <c r="AT122" s="19" t="s">
        <v>2004</v>
      </c>
      <c r="AU122" s="19">
        <f t="shared" si="35"/>
        <v>100</v>
      </c>
      <c r="AV122" s="19" t="str">
        <f t="shared" si="36"/>
        <v>Pourcentage de marché régularisé</v>
      </c>
      <c r="AW122" s="33"/>
      <c r="AX122" s="33"/>
      <c r="AY122" s="33"/>
      <c r="AZ122" s="33"/>
    </row>
    <row r="123" spans="1:52" ht="165" customHeight="1" x14ac:dyDescent="0.25">
      <c r="A123" s="41"/>
      <c r="B123" s="44" t="s">
        <v>646</v>
      </c>
      <c r="C123" s="42" t="s">
        <v>619</v>
      </c>
      <c r="D123" s="32" t="s">
        <v>641</v>
      </c>
      <c r="E123" s="32" t="s">
        <v>1313</v>
      </c>
      <c r="F123" s="32" t="s">
        <v>1147</v>
      </c>
      <c r="G123" s="41" t="s">
        <v>132</v>
      </c>
      <c r="H123" s="43" t="s">
        <v>1332</v>
      </c>
      <c r="I123" s="43" t="s">
        <v>1104</v>
      </c>
      <c r="J123" s="17">
        <v>4818000000</v>
      </c>
      <c r="K123" s="32" t="s">
        <v>1132</v>
      </c>
      <c r="L123" s="32" t="s">
        <v>210</v>
      </c>
      <c r="M123" s="41">
        <v>100</v>
      </c>
      <c r="N123" s="32" t="s">
        <v>1142</v>
      </c>
      <c r="O123" s="42" t="s">
        <v>214</v>
      </c>
      <c r="P123" s="41" t="s">
        <v>1148</v>
      </c>
      <c r="Q123" s="32" t="s">
        <v>1484</v>
      </c>
      <c r="R123" s="32" t="s">
        <v>1485</v>
      </c>
      <c r="S123" s="32">
        <v>0</v>
      </c>
      <c r="T123" s="32">
        <v>0</v>
      </c>
      <c r="U123" s="32" t="s">
        <v>584</v>
      </c>
      <c r="V123" s="32" t="s">
        <v>1144</v>
      </c>
      <c r="W123" s="32" t="s">
        <v>1145</v>
      </c>
      <c r="X123" s="41"/>
      <c r="Y123" s="32"/>
      <c r="Z123" s="22" t="s">
        <v>933</v>
      </c>
      <c r="AA123" s="22" t="s">
        <v>933</v>
      </c>
      <c r="AB123" s="22" t="s">
        <v>933</v>
      </c>
      <c r="AC123" s="22" t="s">
        <v>933</v>
      </c>
      <c r="AD123" s="32" t="s">
        <v>1149</v>
      </c>
      <c r="AE123" s="32" t="s">
        <v>1147</v>
      </c>
      <c r="AF123" s="36">
        <v>4817952070.54</v>
      </c>
      <c r="AG123" s="22"/>
      <c r="AH123" s="21"/>
      <c r="AI123" s="36">
        <v>3813425675.3800001</v>
      </c>
      <c r="AJ123" s="22">
        <v>43384</v>
      </c>
      <c r="AK123" s="18">
        <v>8.6999999999999993</v>
      </c>
      <c r="AL123" s="19" t="s">
        <v>540</v>
      </c>
      <c r="AM123" s="37">
        <v>1.18</v>
      </c>
      <c r="AN123" s="23">
        <v>1</v>
      </c>
      <c r="AO123" s="23">
        <v>1</v>
      </c>
      <c r="AP123" s="24">
        <v>1</v>
      </c>
      <c r="AQ123" s="38">
        <f t="shared" si="38"/>
        <v>1</v>
      </c>
      <c r="AR123" s="39">
        <f t="shared" si="42"/>
        <v>0</v>
      </c>
      <c r="AS123" s="39">
        <f t="shared" si="43"/>
        <v>1</v>
      </c>
      <c r="AT123" s="19" t="s">
        <v>2005</v>
      </c>
      <c r="AU123" s="19">
        <f t="shared" si="35"/>
        <v>100</v>
      </c>
      <c r="AV123" s="19" t="str">
        <f t="shared" si="36"/>
        <v>Pourcentage de marché régularisé</v>
      </c>
      <c r="AW123" s="33"/>
      <c r="AX123" s="33"/>
      <c r="AY123" s="33"/>
      <c r="AZ123" s="33"/>
    </row>
    <row r="124" spans="1:52" ht="75" customHeight="1" x14ac:dyDescent="0.25">
      <c r="A124" s="41"/>
      <c r="B124" s="44" t="s">
        <v>646</v>
      </c>
      <c r="C124" s="42" t="s">
        <v>619</v>
      </c>
      <c r="D124" s="32" t="s">
        <v>641</v>
      </c>
      <c r="E124" s="32" t="s">
        <v>1313</v>
      </c>
      <c r="F124" s="32" t="s">
        <v>1150</v>
      </c>
      <c r="G124" s="41" t="s">
        <v>132</v>
      </c>
      <c r="H124" s="43" t="s">
        <v>1332</v>
      </c>
      <c r="I124" s="43" t="s">
        <v>1104</v>
      </c>
      <c r="J124" s="17">
        <v>1170000000</v>
      </c>
      <c r="K124" s="32" t="s">
        <v>1132</v>
      </c>
      <c r="L124" s="32" t="s">
        <v>210</v>
      </c>
      <c r="M124" s="41">
        <v>100</v>
      </c>
      <c r="N124" s="32" t="s">
        <v>1142</v>
      </c>
      <c r="O124" s="42" t="s">
        <v>214</v>
      </c>
      <c r="P124" s="41" t="s">
        <v>1148</v>
      </c>
      <c r="Q124" s="32"/>
      <c r="R124" s="32"/>
      <c r="S124" s="32">
        <v>0</v>
      </c>
      <c r="T124" s="32">
        <v>0</v>
      </c>
      <c r="U124" s="32" t="s">
        <v>584</v>
      </c>
      <c r="V124" s="32" t="s">
        <v>1144</v>
      </c>
      <c r="W124" s="32" t="s">
        <v>1151</v>
      </c>
      <c r="X124" s="41"/>
      <c r="Y124" s="32"/>
      <c r="Z124" s="22" t="s">
        <v>933</v>
      </c>
      <c r="AA124" s="22" t="s">
        <v>933</v>
      </c>
      <c r="AB124" s="22" t="s">
        <v>933</v>
      </c>
      <c r="AC124" s="22" t="s">
        <v>933</v>
      </c>
      <c r="AD124" s="32" t="s">
        <v>1152</v>
      </c>
      <c r="AE124" s="32" t="s">
        <v>1150</v>
      </c>
      <c r="AF124" s="36">
        <v>1169256102.1300001</v>
      </c>
      <c r="AG124" s="22"/>
      <c r="AH124" s="21"/>
      <c r="AI124" s="36">
        <v>925661080.86000001</v>
      </c>
      <c r="AJ124" s="22">
        <v>43608</v>
      </c>
      <c r="AK124" s="18">
        <v>4.5</v>
      </c>
      <c r="AL124" s="19" t="s">
        <v>1153</v>
      </c>
      <c r="AM124" s="37">
        <v>0.99</v>
      </c>
      <c r="AN124" s="23">
        <v>1</v>
      </c>
      <c r="AO124" s="23">
        <v>1</v>
      </c>
      <c r="AP124" s="24">
        <v>1</v>
      </c>
      <c r="AQ124" s="38">
        <f t="shared" si="38"/>
        <v>1</v>
      </c>
      <c r="AR124" s="39">
        <f t="shared" si="42"/>
        <v>0</v>
      </c>
      <c r="AS124" s="39">
        <f t="shared" si="43"/>
        <v>1</v>
      </c>
      <c r="AT124" s="19" t="s">
        <v>2006</v>
      </c>
      <c r="AU124" s="19">
        <f t="shared" si="35"/>
        <v>100</v>
      </c>
      <c r="AV124" s="19" t="str">
        <f t="shared" si="36"/>
        <v>Pourcentage de marché régularisé</v>
      </c>
      <c r="AW124" s="33"/>
      <c r="AX124" s="33"/>
      <c r="AY124" s="33"/>
      <c r="AZ124" s="33"/>
    </row>
    <row r="125" spans="1:52" ht="60" customHeight="1" x14ac:dyDescent="0.25">
      <c r="A125" s="41"/>
      <c r="B125" s="44" t="s">
        <v>646</v>
      </c>
      <c r="C125" s="42" t="s">
        <v>619</v>
      </c>
      <c r="D125" s="32" t="s">
        <v>641</v>
      </c>
      <c r="E125" s="32" t="s">
        <v>1313</v>
      </c>
      <c r="F125" s="32" t="s">
        <v>1154</v>
      </c>
      <c r="G125" s="41" t="s">
        <v>132</v>
      </c>
      <c r="H125" s="43" t="s">
        <v>1332</v>
      </c>
      <c r="I125" s="43" t="s">
        <v>1104</v>
      </c>
      <c r="J125" s="17">
        <v>1202000000</v>
      </c>
      <c r="K125" s="32" t="s">
        <v>1132</v>
      </c>
      <c r="L125" s="32" t="s">
        <v>210</v>
      </c>
      <c r="M125" s="41">
        <v>100</v>
      </c>
      <c r="N125" s="32" t="s">
        <v>1142</v>
      </c>
      <c r="O125" s="42" t="s">
        <v>214</v>
      </c>
      <c r="P125" s="41" t="s">
        <v>1148</v>
      </c>
      <c r="Q125" s="32"/>
      <c r="R125" s="32"/>
      <c r="S125" s="32">
        <v>0</v>
      </c>
      <c r="T125" s="32">
        <v>0</v>
      </c>
      <c r="U125" s="32" t="s">
        <v>584</v>
      </c>
      <c r="V125" s="32" t="s">
        <v>1155</v>
      </c>
      <c r="W125" s="32" t="s">
        <v>1156</v>
      </c>
      <c r="X125" s="41"/>
      <c r="Y125" s="32"/>
      <c r="Z125" s="22" t="s">
        <v>933</v>
      </c>
      <c r="AA125" s="22" t="s">
        <v>933</v>
      </c>
      <c r="AB125" s="22" t="s">
        <v>933</v>
      </c>
      <c r="AC125" s="22" t="s">
        <v>933</v>
      </c>
      <c r="AD125" s="32" t="s">
        <v>1157</v>
      </c>
      <c r="AE125" s="32" t="s">
        <v>1154</v>
      </c>
      <c r="AF125" s="36">
        <v>1201640497.2</v>
      </c>
      <c r="AG125" s="22"/>
      <c r="AH125" s="21"/>
      <c r="AI125" s="36">
        <v>951298627.54000008</v>
      </c>
      <c r="AJ125" s="22">
        <v>43608</v>
      </c>
      <c r="AK125" s="18">
        <v>4.5</v>
      </c>
      <c r="AL125" s="19" t="s">
        <v>1158</v>
      </c>
      <c r="AM125" s="37">
        <v>0.92</v>
      </c>
      <c r="AN125" s="23">
        <v>1</v>
      </c>
      <c r="AO125" s="23">
        <v>1</v>
      </c>
      <c r="AP125" s="24">
        <v>1</v>
      </c>
      <c r="AQ125" s="38">
        <f t="shared" si="38"/>
        <v>1</v>
      </c>
      <c r="AR125" s="39">
        <f t="shared" si="42"/>
        <v>0</v>
      </c>
      <c r="AS125" s="39">
        <f t="shared" si="43"/>
        <v>1</v>
      </c>
      <c r="AT125" s="19" t="s">
        <v>2007</v>
      </c>
      <c r="AU125" s="19">
        <f t="shared" si="35"/>
        <v>100</v>
      </c>
      <c r="AV125" s="19" t="str">
        <f t="shared" si="36"/>
        <v>Pourcentage de marché régularisé</v>
      </c>
      <c r="AW125" s="33"/>
      <c r="AX125" s="33"/>
      <c r="AY125" s="33"/>
      <c r="AZ125" s="33"/>
    </row>
    <row r="126" spans="1:52" ht="150" customHeight="1" x14ac:dyDescent="0.25">
      <c r="A126" s="41"/>
      <c r="B126" s="44" t="s">
        <v>646</v>
      </c>
      <c r="C126" s="42"/>
      <c r="D126" s="32" t="s">
        <v>1159</v>
      </c>
      <c r="E126" s="32" t="s">
        <v>1313</v>
      </c>
      <c r="F126" s="32" t="s">
        <v>1160</v>
      </c>
      <c r="G126" s="41" t="s">
        <v>137</v>
      </c>
      <c r="H126" s="43" t="s">
        <v>1332</v>
      </c>
      <c r="I126" s="43" t="s">
        <v>968</v>
      </c>
      <c r="J126" s="17">
        <v>0</v>
      </c>
      <c r="K126" s="32">
        <v>0</v>
      </c>
      <c r="L126" s="32"/>
      <c r="M126" s="41">
        <v>0</v>
      </c>
      <c r="N126" s="32">
        <v>0</v>
      </c>
      <c r="O126" s="42" t="s">
        <v>214</v>
      </c>
      <c r="P126" s="41" t="s">
        <v>1085</v>
      </c>
      <c r="Q126" s="32"/>
      <c r="R126" s="32"/>
      <c r="S126" s="32">
        <v>0</v>
      </c>
      <c r="T126" s="32">
        <v>0</v>
      </c>
      <c r="U126" s="32" t="s">
        <v>584</v>
      </c>
      <c r="V126" s="32" t="s">
        <v>1161</v>
      </c>
      <c r="W126" s="32" t="s">
        <v>1162</v>
      </c>
      <c r="X126" s="41"/>
      <c r="Y126" s="32"/>
      <c r="Z126" s="22" t="s">
        <v>933</v>
      </c>
      <c r="AA126" s="22" t="s">
        <v>933</v>
      </c>
      <c r="AB126" s="22" t="s">
        <v>933</v>
      </c>
      <c r="AC126" s="22" t="s">
        <v>933</v>
      </c>
      <c r="AD126" s="32">
        <v>0</v>
      </c>
      <c r="AE126" s="32" t="s">
        <v>1160</v>
      </c>
      <c r="AF126" s="36">
        <v>0</v>
      </c>
      <c r="AG126" s="22"/>
      <c r="AH126" s="21"/>
      <c r="AI126" s="36">
        <v>0</v>
      </c>
      <c r="AJ126" s="22"/>
      <c r="AK126" s="18">
        <v>0</v>
      </c>
      <c r="AL126" s="19" t="s">
        <v>951</v>
      </c>
      <c r="AM126" s="37">
        <v>0</v>
      </c>
      <c r="AN126" s="23">
        <v>0</v>
      </c>
      <c r="AO126" s="23">
        <v>0</v>
      </c>
      <c r="AP126" s="24">
        <v>0</v>
      </c>
      <c r="AQ126" s="38">
        <f t="shared" si="38"/>
        <v>0</v>
      </c>
      <c r="AR126" s="39">
        <f t="shared" si="42"/>
        <v>0</v>
      </c>
      <c r="AS126" s="39">
        <f t="shared" si="43"/>
        <v>0</v>
      </c>
      <c r="AT126" s="19" t="s">
        <v>2017</v>
      </c>
      <c r="AU126" s="19">
        <f t="shared" si="35"/>
        <v>0</v>
      </c>
      <c r="AV126" s="19">
        <f t="shared" si="36"/>
        <v>0</v>
      </c>
      <c r="AW126" s="33"/>
      <c r="AX126" s="33"/>
      <c r="AY126" s="33"/>
      <c r="AZ126" s="33"/>
    </row>
    <row r="127" spans="1:52" ht="127.5" customHeight="1" x14ac:dyDescent="0.25">
      <c r="A127" s="41"/>
      <c r="B127" s="44" t="s">
        <v>646</v>
      </c>
      <c r="C127" s="42" t="s">
        <v>619</v>
      </c>
      <c r="D127" s="32" t="s">
        <v>641</v>
      </c>
      <c r="E127" s="32" t="s">
        <v>1313</v>
      </c>
      <c r="F127" s="32" t="s">
        <v>1163</v>
      </c>
      <c r="G127" s="41" t="s">
        <v>137</v>
      </c>
      <c r="H127" s="43" t="s">
        <v>1332</v>
      </c>
      <c r="I127" s="43" t="s">
        <v>1104</v>
      </c>
      <c r="J127" s="17">
        <v>1874000000</v>
      </c>
      <c r="K127" s="32" t="s">
        <v>1105</v>
      </c>
      <c r="L127" s="32" t="s">
        <v>2044</v>
      </c>
      <c r="M127" s="41">
        <v>1</v>
      </c>
      <c r="N127" s="32" t="s">
        <v>233</v>
      </c>
      <c r="O127" s="42" t="s">
        <v>214</v>
      </c>
      <c r="P127" s="41" t="s">
        <v>1164</v>
      </c>
      <c r="Q127" s="32"/>
      <c r="R127" s="32"/>
      <c r="S127" s="32" t="s">
        <v>1165</v>
      </c>
      <c r="T127" s="32" t="s">
        <v>1166</v>
      </c>
      <c r="U127" s="32" t="s">
        <v>584</v>
      </c>
      <c r="V127" s="32" t="s">
        <v>1109</v>
      </c>
      <c r="W127" s="32" t="s">
        <v>1167</v>
      </c>
      <c r="X127" s="41"/>
      <c r="Y127" s="32"/>
      <c r="Z127" s="22" t="s">
        <v>933</v>
      </c>
      <c r="AA127" s="22" t="s">
        <v>933</v>
      </c>
      <c r="AB127" s="22" t="s">
        <v>933</v>
      </c>
      <c r="AC127" s="22" t="s">
        <v>933</v>
      </c>
      <c r="AD127" s="32" t="s">
        <v>1168</v>
      </c>
      <c r="AE127" s="32" t="s">
        <v>1169</v>
      </c>
      <c r="AF127" s="36">
        <v>1873635320</v>
      </c>
      <c r="AG127" s="22"/>
      <c r="AH127" s="21"/>
      <c r="AI127" s="36">
        <v>1311584160</v>
      </c>
      <c r="AJ127" s="22">
        <v>43391</v>
      </c>
      <c r="AK127" s="18">
        <v>27</v>
      </c>
      <c r="AL127" s="19" t="s">
        <v>1170</v>
      </c>
      <c r="AM127" s="37">
        <v>1.18</v>
      </c>
      <c r="AN127" s="23">
        <v>1</v>
      </c>
      <c r="AO127" s="23">
        <v>0.4737876952490413</v>
      </c>
      <c r="AP127" s="24">
        <v>1</v>
      </c>
      <c r="AQ127" s="38">
        <f t="shared" si="38"/>
        <v>1</v>
      </c>
      <c r="AR127" s="39">
        <f t="shared" si="42"/>
        <v>0</v>
      </c>
      <c r="AS127" s="39">
        <f t="shared" si="43"/>
        <v>1</v>
      </c>
      <c r="AT127" s="19"/>
      <c r="AU127" s="19">
        <f t="shared" si="35"/>
        <v>1</v>
      </c>
      <c r="AV127" s="19" t="str">
        <f t="shared" si="36"/>
        <v>Nombre de rapports</v>
      </c>
      <c r="AW127" s="33"/>
      <c r="AX127" s="33"/>
      <c r="AY127" s="33"/>
      <c r="AZ127" s="33"/>
    </row>
    <row r="128" spans="1:52" ht="102" customHeight="1" x14ac:dyDescent="0.25">
      <c r="A128" s="41"/>
      <c r="B128" s="44" t="s">
        <v>646</v>
      </c>
      <c r="C128" s="42" t="s">
        <v>619</v>
      </c>
      <c r="D128" s="32" t="s">
        <v>641</v>
      </c>
      <c r="E128" s="32" t="s">
        <v>1313</v>
      </c>
      <c r="F128" s="32" t="s">
        <v>1171</v>
      </c>
      <c r="G128" s="41" t="s">
        <v>137</v>
      </c>
      <c r="H128" s="43" t="s">
        <v>1332</v>
      </c>
      <c r="I128" s="43" t="s">
        <v>1104</v>
      </c>
      <c r="J128" s="17">
        <v>2056000000</v>
      </c>
      <c r="K128" s="32" t="s">
        <v>1105</v>
      </c>
      <c r="L128" s="32" t="s">
        <v>2044</v>
      </c>
      <c r="M128" s="41">
        <v>1</v>
      </c>
      <c r="N128" s="32" t="s">
        <v>233</v>
      </c>
      <c r="O128" s="42" t="s">
        <v>214</v>
      </c>
      <c r="P128" s="41" t="s">
        <v>1164</v>
      </c>
      <c r="Q128" s="32"/>
      <c r="R128" s="32"/>
      <c r="S128" s="32" t="s">
        <v>1172</v>
      </c>
      <c r="T128" s="32" t="s">
        <v>1173</v>
      </c>
      <c r="U128" s="32" t="s">
        <v>584</v>
      </c>
      <c r="V128" s="32" t="s">
        <v>1174</v>
      </c>
      <c r="W128" s="32" t="s">
        <v>1175</v>
      </c>
      <c r="X128" s="41"/>
      <c r="Y128" s="32"/>
      <c r="Z128" s="22" t="s">
        <v>933</v>
      </c>
      <c r="AA128" s="22" t="s">
        <v>933</v>
      </c>
      <c r="AB128" s="22" t="s">
        <v>933</v>
      </c>
      <c r="AC128" s="22" t="s">
        <v>933</v>
      </c>
      <c r="AD128" s="32" t="s">
        <v>1176</v>
      </c>
      <c r="AE128" s="32" t="s">
        <v>1171</v>
      </c>
      <c r="AF128" s="36">
        <v>2055532800</v>
      </c>
      <c r="AG128" s="22"/>
      <c r="AH128" s="21"/>
      <c r="AI128" s="36">
        <v>1580802230</v>
      </c>
      <c r="AJ128" s="22">
        <v>43391</v>
      </c>
      <c r="AK128" s="18">
        <v>37</v>
      </c>
      <c r="AL128" s="19" t="s">
        <v>1177</v>
      </c>
      <c r="AM128" s="37">
        <v>0.85</v>
      </c>
      <c r="AN128" s="23">
        <v>1</v>
      </c>
      <c r="AO128" s="23">
        <v>0.92</v>
      </c>
      <c r="AP128" s="24">
        <v>1</v>
      </c>
      <c r="AQ128" s="38">
        <f t="shared" si="38"/>
        <v>1</v>
      </c>
      <c r="AR128" s="39">
        <f t="shared" si="42"/>
        <v>0</v>
      </c>
      <c r="AS128" s="39">
        <f t="shared" si="43"/>
        <v>1</v>
      </c>
      <c r="AT128" s="19"/>
      <c r="AU128" s="19">
        <f t="shared" si="35"/>
        <v>1</v>
      </c>
      <c r="AV128" s="19" t="str">
        <f t="shared" si="36"/>
        <v>Nombre de rapports</v>
      </c>
      <c r="AW128" s="33"/>
      <c r="AX128" s="33"/>
      <c r="AY128" s="33"/>
      <c r="AZ128" s="33"/>
    </row>
    <row r="129" spans="1:52" ht="38.25" customHeight="1" x14ac:dyDescent="0.25">
      <c r="A129" s="41"/>
      <c r="B129" s="44" t="s">
        <v>646</v>
      </c>
      <c r="C129" s="42" t="s">
        <v>619</v>
      </c>
      <c r="D129" s="32" t="s">
        <v>641</v>
      </c>
      <c r="E129" s="32" t="s">
        <v>1313</v>
      </c>
      <c r="F129" s="32" t="s">
        <v>1178</v>
      </c>
      <c r="G129" s="41" t="s">
        <v>137</v>
      </c>
      <c r="H129" s="43" t="s">
        <v>1332</v>
      </c>
      <c r="I129" s="43" t="s">
        <v>1104</v>
      </c>
      <c r="J129" s="17">
        <v>2122000000</v>
      </c>
      <c r="K129" s="32" t="s">
        <v>1132</v>
      </c>
      <c r="L129" s="32" t="s">
        <v>2044</v>
      </c>
      <c r="M129" s="41">
        <v>6</v>
      </c>
      <c r="N129" s="32" t="s">
        <v>233</v>
      </c>
      <c r="O129" s="42" t="s">
        <v>214</v>
      </c>
      <c r="P129" s="41" t="s">
        <v>1164</v>
      </c>
      <c r="Q129" s="32"/>
      <c r="R129" s="32"/>
      <c r="S129" s="32" t="s">
        <v>1135</v>
      </c>
      <c r="T129" s="32" t="s">
        <v>1136</v>
      </c>
      <c r="U129" s="32" t="s">
        <v>597</v>
      </c>
      <c r="V129" s="32" t="s">
        <v>1137</v>
      </c>
      <c r="W129" s="32" t="s">
        <v>1138</v>
      </c>
      <c r="X129" s="41"/>
      <c r="Y129" s="32"/>
      <c r="Z129" s="22" t="s">
        <v>933</v>
      </c>
      <c r="AA129" s="22" t="s">
        <v>933</v>
      </c>
      <c r="AB129" s="22" t="s">
        <v>933</v>
      </c>
      <c r="AC129" s="22" t="s">
        <v>933</v>
      </c>
      <c r="AD129" s="32" t="s">
        <v>1179</v>
      </c>
      <c r="AE129" s="32" t="s">
        <v>1178</v>
      </c>
      <c r="AF129" s="36">
        <v>2121396675.72</v>
      </c>
      <c r="AG129" s="22"/>
      <c r="AH129" s="21"/>
      <c r="AI129" s="36">
        <v>1737180043.5900002</v>
      </c>
      <c r="AJ129" s="22">
        <v>43509</v>
      </c>
      <c r="AK129" s="18">
        <v>16</v>
      </c>
      <c r="AL129" s="19" t="s">
        <v>529</v>
      </c>
      <c r="AM129" s="37">
        <v>1.59</v>
      </c>
      <c r="AN129" s="23">
        <v>1</v>
      </c>
      <c r="AO129" s="23">
        <v>1</v>
      </c>
      <c r="AP129" s="24">
        <v>1</v>
      </c>
      <c r="AQ129" s="38">
        <f t="shared" si="38"/>
        <v>1</v>
      </c>
      <c r="AR129" s="39">
        <f t="shared" si="42"/>
        <v>0</v>
      </c>
      <c r="AS129" s="39">
        <f t="shared" si="43"/>
        <v>1</v>
      </c>
      <c r="AT129" s="19" t="s">
        <v>2008</v>
      </c>
      <c r="AU129" s="19">
        <f t="shared" si="35"/>
        <v>6</v>
      </c>
      <c r="AV129" s="19" t="str">
        <f t="shared" si="36"/>
        <v>Nombre de rapports</v>
      </c>
      <c r="AW129" s="33"/>
      <c r="AX129" s="33"/>
      <c r="AY129" s="33"/>
      <c r="AZ129" s="33"/>
    </row>
    <row r="130" spans="1:52" ht="120" customHeight="1" x14ac:dyDescent="0.25">
      <c r="A130" s="41"/>
      <c r="B130" s="44" t="s">
        <v>646</v>
      </c>
      <c r="C130" s="42" t="s">
        <v>619</v>
      </c>
      <c r="D130" s="32" t="s">
        <v>641</v>
      </c>
      <c r="E130" s="32" t="s">
        <v>1313</v>
      </c>
      <c r="F130" s="32" t="s">
        <v>1180</v>
      </c>
      <c r="G130" s="41" t="s">
        <v>137</v>
      </c>
      <c r="H130" s="43" t="s">
        <v>1332</v>
      </c>
      <c r="I130" s="43" t="s">
        <v>1104</v>
      </c>
      <c r="J130" s="17">
        <v>587000000</v>
      </c>
      <c r="K130" s="32" t="s">
        <v>1132</v>
      </c>
      <c r="L130" s="32" t="s">
        <v>2044</v>
      </c>
      <c r="M130" s="41">
        <v>12</v>
      </c>
      <c r="N130" s="32" t="s">
        <v>233</v>
      </c>
      <c r="O130" s="42" t="s">
        <v>214</v>
      </c>
      <c r="P130" s="41" t="s">
        <v>1164</v>
      </c>
      <c r="Q130" s="32"/>
      <c r="R130" s="32"/>
      <c r="S130" s="32">
        <v>0</v>
      </c>
      <c r="T130" s="32">
        <v>0</v>
      </c>
      <c r="U130" s="32" t="s">
        <v>584</v>
      </c>
      <c r="V130" s="32" t="s">
        <v>1181</v>
      </c>
      <c r="W130" s="32" t="s">
        <v>1182</v>
      </c>
      <c r="X130" s="41"/>
      <c r="Y130" s="32"/>
      <c r="Z130" s="22" t="s">
        <v>933</v>
      </c>
      <c r="AA130" s="22" t="s">
        <v>933</v>
      </c>
      <c r="AB130" s="22" t="s">
        <v>933</v>
      </c>
      <c r="AC130" s="22" t="s">
        <v>933</v>
      </c>
      <c r="AD130" s="32" t="s">
        <v>1183</v>
      </c>
      <c r="AE130" s="32" t="s">
        <v>1184</v>
      </c>
      <c r="AF130" s="36">
        <v>586913485.73000002</v>
      </c>
      <c r="AG130" s="22"/>
      <c r="AH130" s="21"/>
      <c r="AI130" s="36">
        <v>483897000</v>
      </c>
      <c r="AJ130" s="22">
        <v>43385</v>
      </c>
      <c r="AK130" s="18">
        <v>435</v>
      </c>
      <c r="AL130" s="19" t="s">
        <v>1185</v>
      </c>
      <c r="AM130" s="37">
        <v>1.1200000000000001</v>
      </c>
      <c r="AN130" s="23">
        <v>1</v>
      </c>
      <c r="AO130" s="23">
        <v>0.98939999999999995</v>
      </c>
      <c r="AP130" s="24">
        <v>1</v>
      </c>
      <c r="AQ130" s="38">
        <f t="shared" si="38"/>
        <v>1</v>
      </c>
      <c r="AR130" s="39">
        <f t="shared" si="42"/>
        <v>0</v>
      </c>
      <c r="AS130" s="39">
        <f t="shared" si="43"/>
        <v>1</v>
      </c>
      <c r="AT130" s="19" t="s">
        <v>2009</v>
      </c>
      <c r="AU130" s="19">
        <f t="shared" si="35"/>
        <v>12</v>
      </c>
      <c r="AV130" s="19" t="str">
        <f t="shared" si="36"/>
        <v>Nombre de rapports</v>
      </c>
      <c r="AW130" s="33"/>
      <c r="AX130" s="33"/>
      <c r="AY130" s="33"/>
      <c r="AZ130" s="33"/>
    </row>
    <row r="131" spans="1:52" ht="38.25" customHeight="1" x14ac:dyDescent="0.25">
      <c r="A131" s="41"/>
      <c r="B131" s="44" t="s">
        <v>646</v>
      </c>
      <c r="C131" s="42" t="s">
        <v>619</v>
      </c>
      <c r="D131" s="32" t="s">
        <v>641</v>
      </c>
      <c r="E131" s="32" t="s">
        <v>1313</v>
      </c>
      <c r="F131" s="32" t="s">
        <v>1186</v>
      </c>
      <c r="G131" s="41" t="s">
        <v>137</v>
      </c>
      <c r="H131" s="43" t="s">
        <v>131</v>
      </c>
      <c r="I131" s="43" t="s">
        <v>953</v>
      </c>
      <c r="J131" s="17">
        <v>500000000</v>
      </c>
      <c r="K131" s="32" t="s">
        <v>1187</v>
      </c>
      <c r="L131" s="32" t="s">
        <v>1188</v>
      </c>
      <c r="M131" s="41">
        <v>11400</v>
      </c>
      <c r="N131" s="32" t="s">
        <v>1189</v>
      </c>
      <c r="O131" s="42" t="s">
        <v>214</v>
      </c>
      <c r="P131" s="41" t="s">
        <v>1190</v>
      </c>
      <c r="Q131" s="32" t="s">
        <v>1486</v>
      </c>
      <c r="R131" s="32"/>
      <c r="S131" s="32">
        <v>0</v>
      </c>
      <c r="T131" s="32">
        <v>0</v>
      </c>
      <c r="U131" s="32" t="s">
        <v>587</v>
      </c>
      <c r="V131" s="32" t="s">
        <v>356</v>
      </c>
      <c r="W131" s="32" t="s">
        <v>1191</v>
      </c>
      <c r="X131" s="41"/>
      <c r="Y131" s="32"/>
      <c r="Z131" s="22" t="s">
        <v>933</v>
      </c>
      <c r="AA131" s="22" t="s">
        <v>933</v>
      </c>
      <c r="AB131" s="22" t="s">
        <v>933</v>
      </c>
      <c r="AC131" s="22" t="s">
        <v>933</v>
      </c>
      <c r="AD131" s="32">
        <v>0</v>
      </c>
      <c r="AE131" s="32" t="s">
        <v>1186</v>
      </c>
      <c r="AF131" s="36">
        <v>0</v>
      </c>
      <c r="AG131" s="22"/>
      <c r="AH131" s="21"/>
      <c r="AI131" s="21">
        <v>0</v>
      </c>
      <c r="AJ131" s="22"/>
      <c r="AK131" s="18">
        <v>0</v>
      </c>
      <c r="AL131" s="19" t="s">
        <v>951</v>
      </c>
      <c r="AM131" s="37">
        <v>0</v>
      </c>
      <c r="AN131" s="23">
        <v>0</v>
      </c>
      <c r="AO131" s="23">
        <v>0</v>
      </c>
      <c r="AP131" s="24">
        <v>0</v>
      </c>
      <c r="AQ131" s="38">
        <f t="shared" si="38"/>
        <v>0</v>
      </c>
      <c r="AR131" s="39">
        <f t="shared" si="42"/>
        <v>0</v>
      </c>
      <c r="AS131" s="39">
        <f t="shared" si="43"/>
        <v>0</v>
      </c>
      <c r="AT131" s="19"/>
      <c r="AU131" s="19">
        <f t="shared" si="35"/>
        <v>0</v>
      </c>
      <c r="AV131" s="19" t="str">
        <f t="shared" si="36"/>
        <v>m²</v>
      </c>
      <c r="AW131" s="33"/>
      <c r="AX131" s="33"/>
      <c r="AY131" s="33"/>
      <c r="AZ131" s="33"/>
    </row>
    <row r="132" spans="1:52" ht="38.25" customHeight="1" x14ac:dyDescent="0.25">
      <c r="A132" s="41"/>
      <c r="B132" s="44" t="s">
        <v>646</v>
      </c>
      <c r="C132" s="42" t="s">
        <v>619</v>
      </c>
      <c r="D132" s="32" t="s">
        <v>641</v>
      </c>
      <c r="E132" s="32" t="s">
        <v>1313</v>
      </c>
      <c r="F132" s="32" t="s">
        <v>1192</v>
      </c>
      <c r="G132" s="41" t="s">
        <v>137</v>
      </c>
      <c r="H132" s="43" t="s">
        <v>1332</v>
      </c>
      <c r="I132" s="43" t="s">
        <v>1104</v>
      </c>
      <c r="J132" s="17">
        <v>0</v>
      </c>
      <c r="K132" s="32" t="s">
        <v>1187</v>
      </c>
      <c r="L132" s="32" t="s">
        <v>2044</v>
      </c>
      <c r="M132" s="41">
        <v>1</v>
      </c>
      <c r="N132" s="32" t="s">
        <v>233</v>
      </c>
      <c r="O132" s="42" t="s">
        <v>214</v>
      </c>
      <c r="P132" s="41" t="s">
        <v>1026</v>
      </c>
      <c r="Q132" s="32" t="s">
        <v>1486</v>
      </c>
      <c r="R132" s="32"/>
      <c r="S132" s="32">
        <v>0</v>
      </c>
      <c r="T132" s="32">
        <v>0</v>
      </c>
      <c r="U132" s="32" t="s">
        <v>587</v>
      </c>
      <c r="V132" s="32" t="s">
        <v>356</v>
      </c>
      <c r="W132" s="32" t="s">
        <v>1191</v>
      </c>
      <c r="X132" s="41"/>
      <c r="Y132" s="32"/>
      <c r="Z132" s="22" t="s">
        <v>933</v>
      </c>
      <c r="AA132" s="22" t="s">
        <v>933</v>
      </c>
      <c r="AB132" s="22" t="s">
        <v>933</v>
      </c>
      <c r="AC132" s="22" t="s">
        <v>933</v>
      </c>
      <c r="AD132" s="32">
        <v>0</v>
      </c>
      <c r="AE132" s="32" t="s">
        <v>1192</v>
      </c>
      <c r="AF132" s="36">
        <v>0</v>
      </c>
      <c r="AG132" s="22"/>
      <c r="AH132" s="21"/>
      <c r="AI132" s="21">
        <v>0</v>
      </c>
      <c r="AJ132" s="22"/>
      <c r="AK132" s="18">
        <v>0</v>
      </c>
      <c r="AL132" s="19">
        <v>0</v>
      </c>
      <c r="AM132" s="37">
        <v>0</v>
      </c>
      <c r="AN132" s="23">
        <v>0</v>
      </c>
      <c r="AO132" s="23">
        <v>0</v>
      </c>
      <c r="AP132" s="24">
        <v>0</v>
      </c>
      <c r="AQ132" s="38">
        <f t="shared" si="38"/>
        <v>0</v>
      </c>
      <c r="AR132" s="39">
        <f t="shared" si="42"/>
        <v>0</v>
      </c>
      <c r="AS132" s="39">
        <f t="shared" si="43"/>
        <v>0</v>
      </c>
      <c r="AT132" s="19"/>
      <c r="AU132" s="19">
        <f t="shared" ref="AU132:AU195" si="44">+AS132*M132</f>
        <v>0</v>
      </c>
      <c r="AV132" s="19" t="str">
        <f t="shared" ref="AV132:AV195" si="45">+L132</f>
        <v>Nombre de rapports</v>
      </c>
      <c r="AW132" s="33"/>
      <c r="AX132" s="33"/>
      <c r="AY132" s="33"/>
      <c r="AZ132" s="33"/>
    </row>
    <row r="133" spans="1:52" ht="38.25" customHeight="1" x14ac:dyDescent="0.25">
      <c r="A133" s="41"/>
      <c r="B133" s="44" t="s">
        <v>646</v>
      </c>
      <c r="C133" s="42" t="s">
        <v>619</v>
      </c>
      <c r="D133" s="32" t="s">
        <v>641</v>
      </c>
      <c r="E133" s="32" t="s">
        <v>1313</v>
      </c>
      <c r="F133" s="32" t="s">
        <v>1194</v>
      </c>
      <c r="G133" s="41" t="s">
        <v>137</v>
      </c>
      <c r="H133" s="43" t="s">
        <v>131</v>
      </c>
      <c r="I133" s="43" t="s">
        <v>953</v>
      </c>
      <c r="J133" s="17">
        <v>3500000000</v>
      </c>
      <c r="K133" s="32" t="s">
        <v>1187</v>
      </c>
      <c r="L133" s="32" t="s">
        <v>2044</v>
      </c>
      <c r="M133" s="41">
        <v>2</v>
      </c>
      <c r="N133" s="32" t="s">
        <v>233</v>
      </c>
      <c r="O133" s="42" t="s">
        <v>214</v>
      </c>
      <c r="P133" s="41" t="s">
        <v>1195</v>
      </c>
      <c r="Q133" s="32" t="s">
        <v>1486</v>
      </c>
      <c r="R133" s="32"/>
      <c r="S133" s="32">
        <v>0</v>
      </c>
      <c r="T133" s="32">
        <v>0</v>
      </c>
      <c r="U133" s="32" t="s">
        <v>587</v>
      </c>
      <c r="V133" s="32" t="s">
        <v>356</v>
      </c>
      <c r="W133" s="32" t="s">
        <v>1191</v>
      </c>
      <c r="X133" s="41"/>
      <c r="Y133" s="32"/>
      <c r="Z133" s="22" t="s">
        <v>933</v>
      </c>
      <c r="AA133" s="22" t="s">
        <v>933</v>
      </c>
      <c r="AB133" s="22" t="s">
        <v>933</v>
      </c>
      <c r="AC133" s="22" t="s">
        <v>933</v>
      </c>
      <c r="AD133" s="32">
        <v>0</v>
      </c>
      <c r="AE133" s="32" t="s">
        <v>1196</v>
      </c>
      <c r="AF133" s="36">
        <v>0</v>
      </c>
      <c r="AG133" s="22"/>
      <c r="AH133" s="21"/>
      <c r="AI133" s="21">
        <v>0</v>
      </c>
      <c r="AJ133" s="22"/>
      <c r="AK133" s="18">
        <v>0</v>
      </c>
      <c r="AL133" s="19" t="s">
        <v>966</v>
      </c>
      <c r="AM133" s="37">
        <v>0</v>
      </c>
      <c r="AN133" s="23">
        <v>0</v>
      </c>
      <c r="AO133" s="23">
        <v>0</v>
      </c>
      <c r="AP133" s="24">
        <v>0</v>
      </c>
      <c r="AQ133" s="38">
        <f t="shared" si="38"/>
        <v>0</v>
      </c>
      <c r="AR133" s="39">
        <f t="shared" si="42"/>
        <v>0</v>
      </c>
      <c r="AS133" s="39">
        <f t="shared" si="43"/>
        <v>0</v>
      </c>
      <c r="AT133" s="19"/>
      <c r="AU133" s="19">
        <f t="shared" si="44"/>
        <v>0</v>
      </c>
      <c r="AV133" s="19" t="str">
        <f t="shared" si="45"/>
        <v>Nombre de rapports</v>
      </c>
      <c r="AW133" s="33"/>
      <c r="AX133" s="33"/>
      <c r="AY133" s="33"/>
      <c r="AZ133" s="33"/>
    </row>
    <row r="134" spans="1:52" ht="38.25" customHeight="1" x14ac:dyDescent="0.25">
      <c r="A134" s="41"/>
      <c r="B134" s="44" t="s">
        <v>646</v>
      </c>
      <c r="C134" s="42" t="s">
        <v>619</v>
      </c>
      <c r="D134" s="32" t="s">
        <v>641</v>
      </c>
      <c r="E134" s="32" t="s">
        <v>1313</v>
      </c>
      <c r="F134" s="32" t="s">
        <v>1197</v>
      </c>
      <c r="G134" s="41" t="s">
        <v>137</v>
      </c>
      <c r="H134" s="43" t="s">
        <v>1332</v>
      </c>
      <c r="I134" s="43" t="s">
        <v>1104</v>
      </c>
      <c r="J134" s="17">
        <v>4400000000</v>
      </c>
      <c r="K134" s="32" t="s">
        <v>1187</v>
      </c>
      <c r="L134" s="32" t="s">
        <v>2044</v>
      </c>
      <c r="M134" s="41">
        <v>5</v>
      </c>
      <c r="N134" s="32" t="s">
        <v>235</v>
      </c>
      <c r="O134" s="42" t="s">
        <v>214</v>
      </c>
      <c r="P134" s="41" t="s">
        <v>1198</v>
      </c>
      <c r="Q134" s="32" t="s">
        <v>1486</v>
      </c>
      <c r="R134" s="32"/>
      <c r="S134" s="32">
        <v>0</v>
      </c>
      <c r="T134" s="32">
        <v>0</v>
      </c>
      <c r="U134" s="32" t="s">
        <v>587</v>
      </c>
      <c r="V134" s="32" t="s">
        <v>356</v>
      </c>
      <c r="W134" s="32" t="s">
        <v>1191</v>
      </c>
      <c r="X134" s="41"/>
      <c r="Y134" s="32"/>
      <c r="Z134" s="22" t="s">
        <v>933</v>
      </c>
      <c r="AA134" s="22" t="s">
        <v>933</v>
      </c>
      <c r="AB134" s="22" t="s">
        <v>933</v>
      </c>
      <c r="AC134" s="22" t="s">
        <v>933</v>
      </c>
      <c r="AD134" s="32">
        <v>0</v>
      </c>
      <c r="AE134" s="32" t="s">
        <v>1199</v>
      </c>
      <c r="AF134" s="36">
        <v>0</v>
      </c>
      <c r="AG134" s="22"/>
      <c r="AH134" s="21"/>
      <c r="AI134" s="21">
        <v>0</v>
      </c>
      <c r="AJ134" s="22"/>
      <c r="AK134" s="18">
        <v>0</v>
      </c>
      <c r="AL134" s="19" t="s">
        <v>951</v>
      </c>
      <c r="AM134" s="37">
        <v>0</v>
      </c>
      <c r="AN134" s="23">
        <v>0</v>
      </c>
      <c r="AO134" s="23">
        <v>0</v>
      </c>
      <c r="AP134" s="24">
        <v>0</v>
      </c>
      <c r="AQ134" s="38">
        <f t="shared" si="38"/>
        <v>0</v>
      </c>
      <c r="AR134" s="39">
        <f t="shared" si="42"/>
        <v>0</v>
      </c>
      <c r="AS134" s="39">
        <f t="shared" si="43"/>
        <v>0</v>
      </c>
      <c r="AT134" s="19"/>
      <c r="AU134" s="19">
        <f t="shared" si="44"/>
        <v>0</v>
      </c>
      <c r="AV134" s="19" t="str">
        <f t="shared" si="45"/>
        <v>Nombre de rapports</v>
      </c>
      <c r="AW134" s="33"/>
      <c r="AX134" s="33"/>
      <c r="AY134" s="33"/>
      <c r="AZ134" s="33"/>
    </row>
    <row r="135" spans="1:52" ht="76.5" customHeight="1" x14ac:dyDescent="0.25">
      <c r="A135" s="41"/>
      <c r="B135" s="44" t="s">
        <v>646</v>
      </c>
      <c r="C135" s="42" t="s">
        <v>620</v>
      </c>
      <c r="D135" s="32" t="s">
        <v>642</v>
      </c>
      <c r="E135" s="32" t="s">
        <v>993</v>
      </c>
      <c r="F135" s="32" t="s">
        <v>122</v>
      </c>
      <c r="G135" s="41" t="s">
        <v>137</v>
      </c>
      <c r="H135" s="43" t="s">
        <v>1332</v>
      </c>
      <c r="I135" s="43" t="s">
        <v>1336</v>
      </c>
      <c r="J135" s="17">
        <v>14299000000</v>
      </c>
      <c r="K135" s="32" t="s">
        <v>203</v>
      </c>
      <c r="L135" s="32" t="s">
        <v>2044</v>
      </c>
      <c r="M135" s="41">
        <v>8</v>
      </c>
      <c r="N135" s="32" t="s">
        <v>233</v>
      </c>
      <c r="O135" s="42" t="s">
        <v>214</v>
      </c>
      <c r="P135" s="41" t="s">
        <v>233</v>
      </c>
      <c r="Q135" s="32"/>
      <c r="R135" s="32"/>
      <c r="S135" s="32" t="s">
        <v>266</v>
      </c>
      <c r="T135" s="32" t="s">
        <v>298</v>
      </c>
      <c r="U135" s="32" t="s">
        <v>1627</v>
      </c>
      <c r="V135" s="32" t="s">
        <v>411</v>
      </c>
      <c r="W135" s="32" t="s">
        <v>412</v>
      </c>
      <c r="X135" s="41"/>
      <c r="Y135" s="32"/>
      <c r="Z135" s="22"/>
      <c r="AA135" s="22"/>
      <c r="AB135" s="22"/>
      <c r="AC135" s="22"/>
      <c r="AD135" s="32" t="s">
        <v>479</v>
      </c>
      <c r="AE135" s="32" t="s">
        <v>122</v>
      </c>
      <c r="AF135" s="36">
        <v>14298039550.08</v>
      </c>
      <c r="AG135" s="22"/>
      <c r="AH135" s="21"/>
      <c r="AI135" s="36">
        <v>11438431640.064001</v>
      </c>
      <c r="AJ135" s="22">
        <v>42828</v>
      </c>
      <c r="AK135" s="18">
        <v>1269</v>
      </c>
      <c r="AL135" s="19" t="s">
        <v>523</v>
      </c>
      <c r="AM135" s="37">
        <v>1.17</v>
      </c>
      <c r="AN135" s="23">
        <v>0.91</v>
      </c>
      <c r="AO135" s="23">
        <v>0.92</v>
      </c>
      <c r="AP135" s="24">
        <v>0.91</v>
      </c>
      <c r="AQ135" s="38">
        <f t="shared" si="38"/>
        <v>0.91</v>
      </c>
      <c r="AR135" s="39">
        <f t="shared" si="40"/>
        <v>0</v>
      </c>
      <c r="AS135" s="39">
        <f t="shared" si="41"/>
        <v>0.91</v>
      </c>
      <c r="AT135" s="19"/>
      <c r="AU135" s="19">
        <f t="shared" si="44"/>
        <v>7.28</v>
      </c>
      <c r="AV135" s="19" t="str">
        <f t="shared" si="45"/>
        <v>Nombre de rapports</v>
      </c>
      <c r="AW135" s="33"/>
      <c r="AX135" s="33"/>
      <c r="AY135" s="33"/>
      <c r="AZ135" s="33"/>
    </row>
    <row r="136" spans="1:52" ht="150" customHeight="1" x14ac:dyDescent="0.25">
      <c r="A136" s="41"/>
      <c r="B136" s="44" t="s">
        <v>646</v>
      </c>
      <c r="C136" s="42" t="s">
        <v>620</v>
      </c>
      <c r="D136" s="32" t="s">
        <v>642</v>
      </c>
      <c r="E136" s="32" t="s">
        <v>993</v>
      </c>
      <c r="F136" s="32" t="s">
        <v>123</v>
      </c>
      <c r="G136" s="41" t="s">
        <v>132</v>
      </c>
      <c r="H136" s="43" t="s">
        <v>1332</v>
      </c>
      <c r="I136" s="43" t="s">
        <v>149</v>
      </c>
      <c r="J136" s="17">
        <v>10200000000</v>
      </c>
      <c r="K136" s="32" t="s">
        <v>203</v>
      </c>
      <c r="L136" s="32" t="s">
        <v>205</v>
      </c>
      <c r="M136" s="41">
        <v>7</v>
      </c>
      <c r="N136" s="32" t="s">
        <v>243</v>
      </c>
      <c r="O136" s="42" t="s">
        <v>214</v>
      </c>
      <c r="P136" s="41" t="s">
        <v>1047</v>
      </c>
      <c r="Q136" s="32" t="s">
        <v>1488</v>
      </c>
      <c r="R136" s="32" t="s">
        <v>1487</v>
      </c>
      <c r="S136" s="32" t="s">
        <v>1053</v>
      </c>
      <c r="T136" s="32" t="s">
        <v>299</v>
      </c>
      <c r="U136" s="32" t="s">
        <v>1625</v>
      </c>
      <c r="V136" s="32" t="s">
        <v>420</v>
      </c>
      <c r="W136" s="32" t="s">
        <v>412</v>
      </c>
      <c r="X136" s="41"/>
      <c r="Y136" s="32"/>
      <c r="Z136" s="22"/>
      <c r="AA136" s="22"/>
      <c r="AB136" s="22"/>
      <c r="AC136" s="22"/>
      <c r="AD136" s="32" t="s">
        <v>480</v>
      </c>
      <c r="AE136" s="32" t="s">
        <v>123</v>
      </c>
      <c r="AF136" s="36">
        <v>10147465737.717501</v>
      </c>
      <c r="AG136" s="22"/>
      <c r="AH136" s="21"/>
      <c r="AI136" s="36">
        <v>2144127770.2375002</v>
      </c>
      <c r="AJ136" s="22">
        <v>44159</v>
      </c>
      <c r="AK136" s="18">
        <v>270</v>
      </c>
      <c r="AL136" s="19" t="s">
        <v>524</v>
      </c>
      <c r="AM136" s="37">
        <f t="shared" ca="1" si="39"/>
        <v>-3.337037037037037</v>
      </c>
      <c r="AN136" s="23">
        <v>1</v>
      </c>
      <c r="AO136" s="23">
        <v>0.88390000000000002</v>
      </c>
      <c r="AP136" s="24">
        <v>1</v>
      </c>
      <c r="AQ136" s="38">
        <f t="shared" si="38"/>
        <v>1</v>
      </c>
      <c r="AR136" s="39">
        <f t="shared" si="40"/>
        <v>0</v>
      </c>
      <c r="AS136" s="39">
        <f t="shared" si="41"/>
        <v>1</v>
      </c>
      <c r="AT136" s="19" t="s">
        <v>1997</v>
      </c>
      <c r="AU136" s="19">
        <f t="shared" si="44"/>
        <v>7</v>
      </c>
      <c r="AV136" s="19" t="str">
        <f t="shared" si="45"/>
        <v>Km</v>
      </c>
      <c r="AW136" s="33"/>
      <c r="AX136" s="33"/>
      <c r="AY136" s="33"/>
      <c r="AZ136" s="33"/>
    </row>
    <row r="137" spans="1:52" ht="90" customHeight="1" x14ac:dyDescent="0.25">
      <c r="A137" s="41"/>
      <c r="B137" s="44" t="s">
        <v>646</v>
      </c>
      <c r="C137" s="42" t="s">
        <v>620</v>
      </c>
      <c r="D137" s="32" t="s">
        <v>642</v>
      </c>
      <c r="E137" s="32" t="s">
        <v>993</v>
      </c>
      <c r="F137" s="32" t="s">
        <v>124</v>
      </c>
      <c r="G137" s="41" t="s">
        <v>132</v>
      </c>
      <c r="H137" s="43" t="s">
        <v>1332</v>
      </c>
      <c r="I137" s="43" t="s">
        <v>1336</v>
      </c>
      <c r="J137" s="17">
        <v>16934000000</v>
      </c>
      <c r="K137" s="32" t="s">
        <v>203</v>
      </c>
      <c r="L137" s="32" t="s">
        <v>205</v>
      </c>
      <c r="M137" s="41">
        <v>19.428000000000001</v>
      </c>
      <c r="N137" s="32" t="s">
        <v>243</v>
      </c>
      <c r="O137" s="42" t="s">
        <v>214</v>
      </c>
      <c r="P137" s="41" t="s">
        <v>1047</v>
      </c>
      <c r="Q137" s="32" t="s">
        <v>1489</v>
      </c>
      <c r="R137" s="32" t="s">
        <v>1490</v>
      </c>
      <c r="S137" s="32" t="s">
        <v>299</v>
      </c>
      <c r="T137" s="32" t="s">
        <v>300</v>
      </c>
      <c r="U137" s="32" t="s">
        <v>589</v>
      </c>
      <c r="V137" s="32" t="s">
        <v>413</v>
      </c>
      <c r="W137" s="32" t="s">
        <v>412</v>
      </c>
      <c r="X137" s="41"/>
      <c r="Y137" s="32"/>
      <c r="Z137" s="22"/>
      <c r="AA137" s="22"/>
      <c r="AB137" s="22"/>
      <c r="AC137" s="22"/>
      <c r="AD137" s="32" t="s">
        <v>481</v>
      </c>
      <c r="AE137" s="32" t="s">
        <v>124</v>
      </c>
      <c r="AF137" s="36">
        <v>16933861475.521999</v>
      </c>
      <c r="AG137" s="22"/>
      <c r="AH137" s="21"/>
      <c r="AI137" s="36">
        <v>14128421911.808601</v>
      </c>
      <c r="AJ137" s="22">
        <v>41981</v>
      </c>
      <c r="AK137" s="18">
        <v>1913.1000000000001</v>
      </c>
      <c r="AL137" s="19" t="s">
        <v>525</v>
      </c>
      <c r="AM137" s="37">
        <v>1.08</v>
      </c>
      <c r="AN137" s="23">
        <v>1</v>
      </c>
      <c r="AO137" s="23">
        <v>0.82720882419953001</v>
      </c>
      <c r="AP137" s="24">
        <v>1</v>
      </c>
      <c r="AQ137" s="38">
        <f t="shared" si="38"/>
        <v>1</v>
      </c>
      <c r="AR137" s="39">
        <f t="shared" si="40"/>
        <v>0</v>
      </c>
      <c r="AS137" s="39">
        <f t="shared" si="41"/>
        <v>1</v>
      </c>
      <c r="AT137" s="19" t="s">
        <v>1075</v>
      </c>
      <c r="AU137" s="19">
        <f t="shared" si="44"/>
        <v>19.428000000000001</v>
      </c>
      <c r="AV137" s="19" t="str">
        <f t="shared" si="45"/>
        <v>Km</v>
      </c>
      <c r="AW137" s="33"/>
      <c r="AX137" s="33"/>
      <c r="AY137" s="33"/>
      <c r="AZ137" s="33"/>
    </row>
    <row r="138" spans="1:52" ht="38.25" customHeight="1" x14ac:dyDescent="0.25">
      <c r="A138" s="41"/>
      <c r="B138" s="44" t="s">
        <v>646</v>
      </c>
      <c r="C138" s="42" t="s">
        <v>620</v>
      </c>
      <c r="D138" s="32" t="s">
        <v>642</v>
      </c>
      <c r="E138" s="32" t="s">
        <v>652</v>
      </c>
      <c r="F138" s="32" t="s">
        <v>1027</v>
      </c>
      <c r="G138" s="41" t="s">
        <v>132</v>
      </c>
      <c r="H138" s="43" t="s">
        <v>1332</v>
      </c>
      <c r="I138" s="43" t="s">
        <v>1336</v>
      </c>
      <c r="J138" s="17">
        <v>0</v>
      </c>
      <c r="K138" s="32" t="s">
        <v>1028</v>
      </c>
      <c r="L138" s="32" t="s">
        <v>930</v>
      </c>
      <c r="M138" s="41">
        <v>1</v>
      </c>
      <c r="N138" s="32" t="s">
        <v>930</v>
      </c>
      <c r="O138" s="42" t="s">
        <v>214</v>
      </c>
      <c r="P138" s="41" t="s">
        <v>1016</v>
      </c>
      <c r="Q138" s="32">
        <v>0</v>
      </c>
      <c r="R138" s="32"/>
      <c r="S138" s="32" t="s">
        <v>1029</v>
      </c>
      <c r="T138" s="32" t="s">
        <v>1030</v>
      </c>
      <c r="U138" s="32" t="s">
        <v>1625</v>
      </c>
      <c r="V138" s="32" t="s">
        <v>420</v>
      </c>
      <c r="W138" s="32" t="s">
        <v>1031</v>
      </c>
      <c r="X138" s="41"/>
      <c r="Y138" s="32"/>
      <c r="Z138" s="22" t="s">
        <v>933</v>
      </c>
      <c r="AA138" s="22" t="s">
        <v>933</v>
      </c>
      <c r="AB138" s="22" t="s">
        <v>933</v>
      </c>
      <c r="AC138" s="22" t="s">
        <v>933</v>
      </c>
      <c r="AD138" s="32" t="s">
        <v>1032</v>
      </c>
      <c r="AE138" s="32" t="s">
        <v>1027</v>
      </c>
      <c r="AF138" s="36">
        <v>7398859654.9929991</v>
      </c>
      <c r="AG138" s="22"/>
      <c r="AH138" s="21"/>
      <c r="AI138" s="36">
        <v>5600373634.454401</v>
      </c>
      <c r="AJ138" s="22">
        <v>43472</v>
      </c>
      <c r="AK138" s="18">
        <v>270</v>
      </c>
      <c r="AL138" s="19" t="s">
        <v>524</v>
      </c>
      <c r="AM138" s="37">
        <v>2.2799999999999998</v>
      </c>
      <c r="AN138" s="23">
        <v>1</v>
      </c>
      <c r="AO138" s="23">
        <v>0.95</v>
      </c>
      <c r="AP138" s="24">
        <v>1</v>
      </c>
      <c r="AQ138" s="38">
        <f t="shared" si="38"/>
        <v>1</v>
      </c>
      <c r="AR138" s="39">
        <f>AQ138-AP138</f>
        <v>0</v>
      </c>
      <c r="AS138" s="39">
        <f>AN138</f>
        <v>1</v>
      </c>
      <c r="AT138" s="19"/>
      <c r="AU138" s="19">
        <f t="shared" si="44"/>
        <v>1</v>
      </c>
      <c r="AV138" s="19" t="str">
        <f t="shared" si="45"/>
        <v>Pourcentage de décompte régularisé</v>
      </c>
      <c r="AW138" s="33"/>
      <c r="AX138" s="33"/>
      <c r="AY138" s="33"/>
      <c r="AZ138" s="33"/>
    </row>
    <row r="139" spans="1:52" ht="51" x14ac:dyDescent="0.25">
      <c r="A139" s="41"/>
      <c r="B139" s="44" t="s">
        <v>646</v>
      </c>
      <c r="C139" s="42" t="s">
        <v>620</v>
      </c>
      <c r="D139" s="32" t="s">
        <v>642</v>
      </c>
      <c r="E139" s="32" t="s">
        <v>652</v>
      </c>
      <c r="F139" s="32" t="s">
        <v>1033</v>
      </c>
      <c r="G139" s="41" t="s">
        <v>132</v>
      </c>
      <c r="H139" s="43" t="s">
        <v>1332</v>
      </c>
      <c r="I139" s="43" t="s">
        <v>1336</v>
      </c>
      <c r="J139" s="17">
        <v>21805000000</v>
      </c>
      <c r="K139" s="32" t="s">
        <v>974</v>
      </c>
      <c r="L139" s="32" t="s">
        <v>205</v>
      </c>
      <c r="M139" s="41">
        <v>60</v>
      </c>
      <c r="N139" s="32">
        <v>0.85</v>
      </c>
      <c r="O139" s="42" t="s">
        <v>214</v>
      </c>
      <c r="P139" s="41" t="s">
        <v>1034</v>
      </c>
      <c r="Q139" s="32" t="s">
        <v>1491</v>
      </c>
      <c r="R139" s="32" t="s">
        <v>1492</v>
      </c>
      <c r="S139" s="32" t="s">
        <v>1035</v>
      </c>
      <c r="T139" s="32" t="s">
        <v>1036</v>
      </c>
      <c r="U139" s="32" t="s">
        <v>599</v>
      </c>
      <c r="V139" s="32" t="s">
        <v>1037</v>
      </c>
      <c r="W139" s="32" t="s">
        <v>1037</v>
      </c>
      <c r="X139" s="41"/>
      <c r="Y139" s="32"/>
      <c r="Z139" s="22" t="s">
        <v>933</v>
      </c>
      <c r="AA139" s="22" t="s">
        <v>933</v>
      </c>
      <c r="AB139" s="22" t="s">
        <v>933</v>
      </c>
      <c r="AC139" s="22" t="s">
        <v>933</v>
      </c>
      <c r="AD139" s="32" t="s">
        <v>1038</v>
      </c>
      <c r="AE139" s="32" t="s">
        <v>1033</v>
      </c>
      <c r="AF139" s="36">
        <v>21804260053.804798</v>
      </c>
      <c r="AG139" s="22"/>
      <c r="AH139" s="21"/>
      <c r="AI139" s="36">
        <v>19330139452.166397</v>
      </c>
      <c r="AJ139" s="22">
        <v>42828</v>
      </c>
      <c r="AK139" s="18">
        <v>37</v>
      </c>
      <c r="AL139" s="19" t="s">
        <v>540</v>
      </c>
      <c r="AM139" s="37">
        <v>1.32</v>
      </c>
      <c r="AN139" s="23">
        <v>1</v>
      </c>
      <c r="AO139" s="23">
        <v>1.0634898864591757</v>
      </c>
      <c r="AP139" s="24">
        <v>1</v>
      </c>
      <c r="AQ139" s="38">
        <f t="shared" si="38"/>
        <v>1</v>
      </c>
      <c r="AR139" s="39">
        <f t="shared" ref="AR139:AR147" si="46">AQ139-AP139</f>
        <v>0</v>
      </c>
      <c r="AS139" s="39">
        <f t="shared" ref="AS139:AS147" si="47">AN139</f>
        <v>1</v>
      </c>
      <c r="AT139" s="19" t="s">
        <v>1930</v>
      </c>
      <c r="AU139" s="19">
        <f t="shared" si="44"/>
        <v>60</v>
      </c>
      <c r="AV139" s="19" t="str">
        <f t="shared" si="45"/>
        <v>Km</v>
      </c>
      <c r="AW139" s="33"/>
      <c r="AX139" s="33"/>
      <c r="AY139" s="33"/>
      <c r="AZ139" s="33"/>
    </row>
    <row r="140" spans="1:52" ht="51" x14ac:dyDescent="0.25">
      <c r="A140" s="41"/>
      <c r="B140" s="44" t="s">
        <v>646</v>
      </c>
      <c r="C140" s="42" t="s">
        <v>620</v>
      </c>
      <c r="D140" s="32" t="s">
        <v>642</v>
      </c>
      <c r="E140" s="32" t="s">
        <v>652</v>
      </c>
      <c r="F140" s="32" t="s">
        <v>1039</v>
      </c>
      <c r="G140" s="41" t="s">
        <v>132</v>
      </c>
      <c r="H140" s="43" t="s">
        <v>1332</v>
      </c>
      <c r="I140" s="43" t="s">
        <v>1336</v>
      </c>
      <c r="J140" s="17">
        <v>25812000000</v>
      </c>
      <c r="K140" s="32" t="s">
        <v>974</v>
      </c>
      <c r="L140" s="32" t="s">
        <v>205</v>
      </c>
      <c r="M140" s="41">
        <v>61</v>
      </c>
      <c r="N140" s="32">
        <v>0.62</v>
      </c>
      <c r="O140" s="42" t="s">
        <v>214</v>
      </c>
      <c r="P140" s="41" t="s">
        <v>1040</v>
      </c>
      <c r="Q140" s="32" t="s">
        <v>1493</v>
      </c>
      <c r="R140" s="32" t="s">
        <v>1494</v>
      </c>
      <c r="S140" s="32" t="s">
        <v>1036</v>
      </c>
      <c r="T140" s="32" t="s">
        <v>1041</v>
      </c>
      <c r="U140" s="32" t="s">
        <v>599</v>
      </c>
      <c r="V140" s="32" t="s">
        <v>1037</v>
      </c>
      <c r="W140" s="32" t="s">
        <v>1037</v>
      </c>
      <c r="X140" s="41"/>
      <c r="Y140" s="32"/>
      <c r="Z140" s="22" t="s">
        <v>933</v>
      </c>
      <c r="AA140" s="22" t="s">
        <v>933</v>
      </c>
      <c r="AB140" s="22" t="s">
        <v>933</v>
      </c>
      <c r="AC140" s="22" t="s">
        <v>933</v>
      </c>
      <c r="AD140" s="32" t="s">
        <v>1042</v>
      </c>
      <c r="AE140" s="32" t="s">
        <v>1039</v>
      </c>
      <c r="AF140" s="36">
        <v>25811800559.001598</v>
      </c>
      <c r="AG140" s="22"/>
      <c r="AH140" s="21"/>
      <c r="AI140" s="36">
        <v>21509833799.167999</v>
      </c>
      <c r="AJ140" s="22">
        <v>42828</v>
      </c>
      <c r="AK140" s="18">
        <v>44</v>
      </c>
      <c r="AL140" s="19" t="s">
        <v>540</v>
      </c>
      <c r="AM140" s="37">
        <v>1.1200000000000001</v>
      </c>
      <c r="AN140" s="23">
        <v>1</v>
      </c>
      <c r="AO140" s="23">
        <v>0.89643954406053294</v>
      </c>
      <c r="AP140" s="24">
        <v>1</v>
      </c>
      <c r="AQ140" s="38">
        <f t="shared" si="38"/>
        <v>1</v>
      </c>
      <c r="AR140" s="39">
        <f t="shared" si="46"/>
        <v>0</v>
      </c>
      <c r="AS140" s="39">
        <f t="shared" si="47"/>
        <v>1</v>
      </c>
      <c r="AT140" s="19" t="s">
        <v>1930</v>
      </c>
      <c r="AU140" s="19">
        <f t="shared" si="44"/>
        <v>61</v>
      </c>
      <c r="AV140" s="19" t="str">
        <f t="shared" si="45"/>
        <v>Km</v>
      </c>
      <c r="AW140" s="33"/>
      <c r="AX140" s="33"/>
      <c r="AY140" s="33"/>
      <c r="AZ140" s="33"/>
    </row>
    <row r="141" spans="1:52" ht="51" x14ac:dyDescent="0.25">
      <c r="A141" s="41"/>
      <c r="B141" s="44" t="s">
        <v>646</v>
      </c>
      <c r="C141" s="42" t="s">
        <v>620</v>
      </c>
      <c r="D141" s="32" t="s">
        <v>642</v>
      </c>
      <c r="E141" s="32" t="s">
        <v>652</v>
      </c>
      <c r="F141" s="32" t="s">
        <v>1043</v>
      </c>
      <c r="G141" s="41" t="s">
        <v>135</v>
      </c>
      <c r="H141" s="43" t="s">
        <v>1332</v>
      </c>
      <c r="I141" s="43" t="s">
        <v>1336</v>
      </c>
      <c r="J141" s="17">
        <v>15285000000</v>
      </c>
      <c r="K141" s="32" t="s">
        <v>974</v>
      </c>
      <c r="L141" s="32" t="s">
        <v>208</v>
      </c>
      <c r="M141" s="41">
        <v>1</v>
      </c>
      <c r="N141" s="32">
        <v>0.97</v>
      </c>
      <c r="O141" s="42" t="s">
        <v>214</v>
      </c>
      <c r="P141" s="41" t="s">
        <v>1044</v>
      </c>
      <c r="Q141" s="32" t="s">
        <v>1491</v>
      </c>
      <c r="R141" s="32" t="s">
        <v>1494</v>
      </c>
      <c r="S141" s="32" t="s">
        <v>1035</v>
      </c>
      <c r="T141" s="32" t="s">
        <v>1041</v>
      </c>
      <c r="U141" s="32" t="s">
        <v>599</v>
      </c>
      <c r="V141" s="32" t="s">
        <v>1037</v>
      </c>
      <c r="W141" s="32" t="s">
        <v>1037</v>
      </c>
      <c r="X141" s="41"/>
      <c r="Y141" s="32"/>
      <c r="Z141" s="22" t="s">
        <v>933</v>
      </c>
      <c r="AA141" s="22" t="s">
        <v>933</v>
      </c>
      <c r="AB141" s="22" t="s">
        <v>933</v>
      </c>
      <c r="AC141" s="22" t="s">
        <v>933</v>
      </c>
      <c r="AD141" s="32" t="s">
        <v>1045</v>
      </c>
      <c r="AE141" s="32" t="s">
        <v>1043</v>
      </c>
      <c r="AF141" s="36">
        <v>15284020939.7208</v>
      </c>
      <c r="AG141" s="22"/>
      <c r="AH141" s="21"/>
      <c r="AI141" s="36">
        <v>12865468214.849197</v>
      </c>
      <c r="AJ141" s="22">
        <v>42536</v>
      </c>
      <c r="AK141" s="18">
        <v>31</v>
      </c>
      <c r="AL141" s="19" t="s">
        <v>524</v>
      </c>
      <c r="AM141" s="37">
        <v>1.68</v>
      </c>
      <c r="AN141" s="23">
        <v>1</v>
      </c>
      <c r="AO141" s="23">
        <v>0.80901318578632331</v>
      </c>
      <c r="AP141" s="24">
        <v>1</v>
      </c>
      <c r="AQ141" s="38">
        <f t="shared" si="38"/>
        <v>1</v>
      </c>
      <c r="AR141" s="39">
        <f t="shared" si="46"/>
        <v>0</v>
      </c>
      <c r="AS141" s="39">
        <f t="shared" si="47"/>
        <v>1</v>
      </c>
      <c r="AT141" s="19"/>
      <c r="AU141" s="19">
        <f t="shared" si="44"/>
        <v>1</v>
      </c>
      <c r="AV141" s="19" t="str">
        <f t="shared" si="45"/>
        <v>ML d'ouvrage</v>
      </c>
      <c r="AW141" s="33"/>
      <c r="AX141" s="33"/>
      <c r="AY141" s="33"/>
      <c r="AZ141" s="33"/>
    </row>
    <row r="142" spans="1:52" ht="63.75" customHeight="1" x14ac:dyDescent="0.25">
      <c r="A142" s="41"/>
      <c r="B142" s="44" t="s">
        <v>646</v>
      </c>
      <c r="C142" s="42" t="s">
        <v>620</v>
      </c>
      <c r="D142" s="32" t="s">
        <v>642</v>
      </c>
      <c r="E142" s="32" t="s">
        <v>652</v>
      </c>
      <c r="F142" s="32" t="s">
        <v>1046</v>
      </c>
      <c r="G142" s="41" t="s">
        <v>132</v>
      </c>
      <c r="H142" s="43" t="s">
        <v>1332</v>
      </c>
      <c r="I142" s="43" t="s">
        <v>1336</v>
      </c>
      <c r="J142" s="17">
        <v>0</v>
      </c>
      <c r="K142" s="32" t="s">
        <v>203</v>
      </c>
      <c r="L142" s="32" t="s">
        <v>930</v>
      </c>
      <c r="M142" s="41">
        <v>1</v>
      </c>
      <c r="N142" s="32" t="s">
        <v>930</v>
      </c>
      <c r="O142" s="42" t="s">
        <v>214</v>
      </c>
      <c r="P142" s="41" t="s">
        <v>1047</v>
      </c>
      <c r="Q142" s="32" t="s">
        <v>1495</v>
      </c>
      <c r="R142" s="32" t="s">
        <v>1496</v>
      </c>
      <c r="S142" s="32" t="s">
        <v>266</v>
      </c>
      <c r="T142" s="32" t="s">
        <v>1048</v>
      </c>
      <c r="U142" s="32" t="s">
        <v>1625</v>
      </c>
      <c r="V142" s="32" t="s">
        <v>420</v>
      </c>
      <c r="W142" s="32" t="s">
        <v>1049</v>
      </c>
      <c r="X142" s="41"/>
      <c r="Y142" s="32"/>
      <c r="Z142" s="22" t="s">
        <v>933</v>
      </c>
      <c r="AA142" s="22" t="s">
        <v>933</v>
      </c>
      <c r="AB142" s="22" t="s">
        <v>933</v>
      </c>
      <c r="AC142" s="22" t="s">
        <v>933</v>
      </c>
      <c r="AD142" s="32" t="s">
        <v>1050</v>
      </c>
      <c r="AE142" s="32" t="s">
        <v>1046</v>
      </c>
      <c r="AF142" s="36">
        <v>4406118318.7761593</v>
      </c>
      <c r="AG142" s="22"/>
      <c r="AH142" s="21"/>
      <c r="AI142" s="36">
        <v>3619049721.1847997</v>
      </c>
      <c r="AJ142" s="22">
        <v>43472</v>
      </c>
      <c r="AK142" s="18">
        <v>7.806451612903226</v>
      </c>
      <c r="AL142" s="19" t="s">
        <v>524</v>
      </c>
      <c r="AM142" s="37">
        <v>1</v>
      </c>
      <c r="AN142" s="23">
        <v>1</v>
      </c>
      <c r="AO142" s="23">
        <v>1</v>
      </c>
      <c r="AP142" s="24">
        <v>1</v>
      </c>
      <c r="AQ142" s="38">
        <f t="shared" si="38"/>
        <v>1</v>
      </c>
      <c r="AR142" s="39">
        <f t="shared" si="46"/>
        <v>0</v>
      </c>
      <c r="AS142" s="39">
        <f t="shared" si="47"/>
        <v>1</v>
      </c>
      <c r="AT142" s="19"/>
      <c r="AU142" s="19">
        <f t="shared" si="44"/>
        <v>1</v>
      </c>
      <c r="AV142" s="19" t="str">
        <f t="shared" si="45"/>
        <v>Pourcentage de décompte régularisé</v>
      </c>
      <c r="AW142" s="33"/>
      <c r="AX142" s="33"/>
      <c r="AY142" s="33"/>
      <c r="AZ142" s="33"/>
    </row>
    <row r="143" spans="1:52" ht="76.5" customHeight="1" x14ac:dyDescent="0.25">
      <c r="A143" s="41"/>
      <c r="B143" s="44" t="s">
        <v>646</v>
      </c>
      <c r="C143" s="42" t="s">
        <v>620</v>
      </c>
      <c r="D143" s="32" t="s">
        <v>642</v>
      </c>
      <c r="E143" s="32" t="s">
        <v>652</v>
      </c>
      <c r="F143" s="32" t="s">
        <v>1051</v>
      </c>
      <c r="G143" s="41" t="s">
        <v>132</v>
      </c>
      <c r="H143" s="43" t="s">
        <v>1332</v>
      </c>
      <c r="I143" s="43" t="s">
        <v>1336</v>
      </c>
      <c r="J143" s="17">
        <v>6082000000</v>
      </c>
      <c r="K143" s="32" t="s">
        <v>203</v>
      </c>
      <c r="L143" s="32" t="s">
        <v>205</v>
      </c>
      <c r="M143" s="41">
        <v>4.6479999999999997</v>
      </c>
      <c r="N143" s="32" t="s">
        <v>944</v>
      </c>
      <c r="O143" s="42" t="s">
        <v>214</v>
      </c>
      <c r="P143" s="41" t="s">
        <v>1047</v>
      </c>
      <c r="Q143" s="32" t="s">
        <v>1497</v>
      </c>
      <c r="R143" s="32" t="s">
        <v>1498</v>
      </c>
      <c r="S143" s="32" t="s">
        <v>1052</v>
      </c>
      <c r="T143" s="32" t="s">
        <v>1053</v>
      </c>
      <c r="U143" s="32" t="s">
        <v>1625</v>
      </c>
      <c r="V143" s="32" t="s">
        <v>420</v>
      </c>
      <c r="W143" s="32" t="s">
        <v>412</v>
      </c>
      <c r="X143" s="41"/>
      <c r="Y143" s="32"/>
      <c r="Z143" s="22" t="s">
        <v>933</v>
      </c>
      <c r="AA143" s="22" t="s">
        <v>933</v>
      </c>
      <c r="AB143" s="22" t="s">
        <v>933</v>
      </c>
      <c r="AC143" s="22" t="s">
        <v>933</v>
      </c>
      <c r="AD143" s="32" t="s">
        <v>1054</v>
      </c>
      <c r="AE143" s="32" t="s">
        <v>1055</v>
      </c>
      <c r="AF143" s="36">
        <v>7962356606.0724001</v>
      </c>
      <c r="AG143" s="22"/>
      <c r="AH143" s="21"/>
      <c r="AI143" s="36">
        <v>5767642692.7600002</v>
      </c>
      <c r="AJ143" s="22">
        <v>43906</v>
      </c>
      <c r="AK143" s="18">
        <v>6.9032258064516103</v>
      </c>
      <c r="AL143" s="19" t="s">
        <v>524</v>
      </c>
      <c r="AM143" s="37">
        <v>2.12</v>
      </c>
      <c r="AN143" s="23">
        <v>1</v>
      </c>
      <c r="AO143" s="23">
        <v>0.6795903814310772</v>
      </c>
      <c r="AP143" s="24">
        <v>1</v>
      </c>
      <c r="AQ143" s="38">
        <f t="shared" si="38"/>
        <v>1</v>
      </c>
      <c r="AR143" s="39">
        <f>AQ143-AP143</f>
        <v>0</v>
      </c>
      <c r="AS143" s="39">
        <f>AN143</f>
        <v>1</v>
      </c>
      <c r="AT143" s="19"/>
      <c r="AU143" s="19">
        <f t="shared" si="44"/>
        <v>4.6479999999999997</v>
      </c>
      <c r="AV143" s="19" t="str">
        <f t="shared" si="45"/>
        <v>Km</v>
      </c>
      <c r="AW143" s="33"/>
      <c r="AX143" s="33"/>
      <c r="AY143" s="33"/>
      <c r="AZ143" s="33"/>
    </row>
    <row r="144" spans="1:52" ht="76.5" customHeight="1" x14ac:dyDescent="0.25">
      <c r="A144" s="41"/>
      <c r="B144" s="44" t="s">
        <v>646</v>
      </c>
      <c r="C144" s="42" t="s">
        <v>620</v>
      </c>
      <c r="D144" s="32" t="s">
        <v>642</v>
      </c>
      <c r="E144" s="32" t="s">
        <v>652</v>
      </c>
      <c r="F144" s="32" t="s">
        <v>1056</v>
      </c>
      <c r="G144" s="41" t="s">
        <v>132</v>
      </c>
      <c r="H144" s="43" t="s">
        <v>1332</v>
      </c>
      <c r="I144" s="43" t="s">
        <v>1336</v>
      </c>
      <c r="J144" s="17">
        <v>27983000000</v>
      </c>
      <c r="K144" s="32" t="s">
        <v>203</v>
      </c>
      <c r="L144" s="32" t="s">
        <v>205</v>
      </c>
      <c r="M144" s="41">
        <v>30.158000000000001</v>
      </c>
      <c r="N144" s="32" t="s">
        <v>944</v>
      </c>
      <c r="O144" s="42" t="s">
        <v>214</v>
      </c>
      <c r="P144" s="41" t="s">
        <v>1047</v>
      </c>
      <c r="Q144" s="32" t="s">
        <v>1497</v>
      </c>
      <c r="R144" s="32" t="s">
        <v>1498</v>
      </c>
      <c r="S144" s="32" t="s">
        <v>1048</v>
      </c>
      <c r="T144" s="32" t="s">
        <v>299</v>
      </c>
      <c r="U144" s="32" t="s">
        <v>1625</v>
      </c>
      <c r="V144" s="32" t="s">
        <v>420</v>
      </c>
      <c r="W144" s="32" t="s">
        <v>412</v>
      </c>
      <c r="X144" s="41"/>
      <c r="Y144" s="32"/>
      <c r="Z144" s="22" t="s">
        <v>933</v>
      </c>
      <c r="AA144" s="22" t="s">
        <v>933</v>
      </c>
      <c r="AB144" s="22" t="s">
        <v>933</v>
      </c>
      <c r="AC144" s="22" t="s">
        <v>933</v>
      </c>
      <c r="AD144" s="32" t="s">
        <v>1057</v>
      </c>
      <c r="AE144" s="32" t="s">
        <v>1058</v>
      </c>
      <c r="AF144" s="36">
        <v>27982496126.987999</v>
      </c>
      <c r="AG144" s="22"/>
      <c r="AH144" s="21"/>
      <c r="AI144" s="36">
        <v>21461045485.230896</v>
      </c>
      <c r="AJ144" s="22">
        <v>41960</v>
      </c>
      <c r="AK144" s="18">
        <v>67.064516129032299</v>
      </c>
      <c r="AL144" s="19" t="s">
        <v>524</v>
      </c>
      <c r="AM144" s="37">
        <v>1.1499999999999999</v>
      </c>
      <c r="AN144" s="23">
        <v>1</v>
      </c>
      <c r="AO144" s="23">
        <v>0.97</v>
      </c>
      <c r="AP144" s="24">
        <v>1</v>
      </c>
      <c r="AQ144" s="38">
        <f t="shared" si="38"/>
        <v>1</v>
      </c>
      <c r="AR144" s="39">
        <f t="shared" si="46"/>
        <v>0</v>
      </c>
      <c r="AS144" s="39">
        <f t="shared" si="47"/>
        <v>1</v>
      </c>
      <c r="AT144" s="19"/>
      <c r="AU144" s="19">
        <f t="shared" si="44"/>
        <v>30.158000000000001</v>
      </c>
      <c r="AV144" s="19" t="str">
        <f t="shared" si="45"/>
        <v>Km</v>
      </c>
      <c r="AW144" s="33"/>
      <c r="AX144" s="33"/>
      <c r="AY144" s="33"/>
      <c r="AZ144" s="33"/>
    </row>
    <row r="145" spans="1:52" ht="89.25" customHeight="1" x14ac:dyDescent="0.25">
      <c r="A145" s="41"/>
      <c r="B145" s="44" t="s">
        <v>646</v>
      </c>
      <c r="C145" s="42" t="s">
        <v>620</v>
      </c>
      <c r="D145" s="32" t="s">
        <v>642</v>
      </c>
      <c r="E145" s="32" t="s">
        <v>652</v>
      </c>
      <c r="F145" s="32" t="s">
        <v>1059</v>
      </c>
      <c r="G145" s="41" t="s">
        <v>132</v>
      </c>
      <c r="H145" s="43" t="s">
        <v>1332</v>
      </c>
      <c r="I145" s="43" t="s">
        <v>1336</v>
      </c>
      <c r="J145" s="17">
        <v>5880000000</v>
      </c>
      <c r="K145" s="32" t="s">
        <v>203</v>
      </c>
      <c r="L145" s="32" t="s">
        <v>205</v>
      </c>
      <c r="M145" s="41">
        <v>51</v>
      </c>
      <c r="N145" s="32" t="s">
        <v>944</v>
      </c>
      <c r="O145" s="42" t="s">
        <v>214</v>
      </c>
      <c r="P145" s="41" t="s">
        <v>1047</v>
      </c>
      <c r="Q145" s="32" t="s">
        <v>1499</v>
      </c>
      <c r="R145" s="32" t="s">
        <v>1500</v>
      </c>
      <c r="S145" s="32" t="s">
        <v>1060</v>
      </c>
      <c r="T145" s="32" t="s">
        <v>1061</v>
      </c>
      <c r="U145" s="32" t="s">
        <v>589</v>
      </c>
      <c r="V145" s="32" t="s">
        <v>413</v>
      </c>
      <c r="W145" s="32" t="s">
        <v>412</v>
      </c>
      <c r="X145" s="41"/>
      <c r="Y145" s="32"/>
      <c r="Z145" s="22" t="s">
        <v>933</v>
      </c>
      <c r="AA145" s="22" t="s">
        <v>933</v>
      </c>
      <c r="AB145" s="22" t="s">
        <v>933</v>
      </c>
      <c r="AC145" s="22" t="s">
        <v>933</v>
      </c>
      <c r="AD145" s="32" t="s">
        <v>1062</v>
      </c>
      <c r="AE145" s="32" t="s">
        <v>1063</v>
      </c>
      <c r="AF145" s="36">
        <v>5879056103.5903196</v>
      </c>
      <c r="AG145" s="22"/>
      <c r="AH145" s="21"/>
      <c r="AI145" s="36">
        <v>1723853936.5697999</v>
      </c>
      <c r="AJ145" s="22">
        <v>42674</v>
      </c>
      <c r="AK145" s="18">
        <v>54</v>
      </c>
      <c r="AL145" s="19" t="s">
        <v>525</v>
      </c>
      <c r="AM145" s="37">
        <v>1.01</v>
      </c>
      <c r="AN145" s="23">
        <v>1</v>
      </c>
      <c r="AO145" s="23">
        <v>0.8</v>
      </c>
      <c r="AP145" s="24">
        <v>1</v>
      </c>
      <c r="AQ145" s="38">
        <f t="shared" si="38"/>
        <v>1</v>
      </c>
      <c r="AR145" s="39">
        <f t="shared" si="46"/>
        <v>0</v>
      </c>
      <c r="AS145" s="39">
        <f t="shared" si="47"/>
        <v>1</v>
      </c>
      <c r="AT145" s="19" t="s">
        <v>1998</v>
      </c>
      <c r="AU145" s="19">
        <f t="shared" si="44"/>
        <v>51</v>
      </c>
      <c r="AV145" s="19" t="str">
        <f t="shared" si="45"/>
        <v>Km</v>
      </c>
      <c r="AW145" s="33"/>
      <c r="AX145" s="33"/>
      <c r="AY145" s="33"/>
      <c r="AZ145" s="33"/>
    </row>
    <row r="146" spans="1:52" ht="89.25" customHeight="1" x14ac:dyDescent="0.25">
      <c r="A146" s="41"/>
      <c r="B146" s="44" t="s">
        <v>646</v>
      </c>
      <c r="C146" s="42" t="s">
        <v>620</v>
      </c>
      <c r="D146" s="32" t="s">
        <v>642</v>
      </c>
      <c r="E146" s="32" t="s">
        <v>652</v>
      </c>
      <c r="F146" s="32" t="s">
        <v>1064</v>
      </c>
      <c r="G146" s="41" t="s">
        <v>132</v>
      </c>
      <c r="H146" s="43" t="s">
        <v>1332</v>
      </c>
      <c r="I146" s="43" t="s">
        <v>1336</v>
      </c>
      <c r="J146" s="17">
        <v>11098000000</v>
      </c>
      <c r="K146" s="32" t="s">
        <v>203</v>
      </c>
      <c r="L146" s="32" t="s">
        <v>205</v>
      </c>
      <c r="M146" s="41">
        <v>57</v>
      </c>
      <c r="N146" s="32" t="s">
        <v>944</v>
      </c>
      <c r="O146" s="42" t="s">
        <v>214</v>
      </c>
      <c r="P146" s="41" t="s">
        <v>1047</v>
      </c>
      <c r="Q146" s="32" t="s">
        <v>1501</v>
      </c>
      <c r="R146" s="32" t="s">
        <v>1502</v>
      </c>
      <c r="S146" s="32" t="s">
        <v>1061</v>
      </c>
      <c r="T146" s="32" t="s">
        <v>1065</v>
      </c>
      <c r="U146" s="32" t="s">
        <v>590</v>
      </c>
      <c r="V146" s="32" t="s">
        <v>1066</v>
      </c>
      <c r="W146" s="32" t="s">
        <v>412</v>
      </c>
      <c r="X146" s="41"/>
      <c r="Y146" s="32"/>
      <c r="Z146" s="22" t="s">
        <v>933</v>
      </c>
      <c r="AA146" s="22" t="s">
        <v>933</v>
      </c>
      <c r="AB146" s="22" t="s">
        <v>933</v>
      </c>
      <c r="AC146" s="22" t="s">
        <v>933</v>
      </c>
      <c r="AD146" s="32" t="s">
        <v>1067</v>
      </c>
      <c r="AE146" s="32" t="s">
        <v>1068</v>
      </c>
      <c r="AF146" s="36">
        <v>11097615898.7971</v>
      </c>
      <c r="AG146" s="22"/>
      <c r="AH146" s="21"/>
      <c r="AI146" s="21">
        <v>7075377124.7082005</v>
      </c>
      <c r="AJ146" s="22">
        <v>42674</v>
      </c>
      <c r="AK146" s="18">
        <v>54</v>
      </c>
      <c r="AL146" s="19" t="s">
        <v>525</v>
      </c>
      <c r="AM146" s="37">
        <v>1.01</v>
      </c>
      <c r="AN146" s="23">
        <v>1</v>
      </c>
      <c r="AO146" s="23">
        <v>0.98</v>
      </c>
      <c r="AP146" s="24">
        <v>1</v>
      </c>
      <c r="AQ146" s="38">
        <f t="shared" ref="AQ146:AQ167" si="48">AN146</f>
        <v>1</v>
      </c>
      <c r="AR146" s="39">
        <f t="shared" si="46"/>
        <v>0</v>
      </c>
      <c r="AS146" s="39">
        <f t="shared" si="47"/>
        <v>1</v>
      </c>
      <c r="AT146" s="19"/>
      <c r="AU146" s="19">
        <f t="shared" si="44"/>
        <v>57</v>
      </c>
      <c r="AV146" s="19" t="str">
        <f t="shared" si="45"/>
        <v>Km</v>
      </c>
      <c r="AW146" s="33"/>
      <c r="AX146" s="33"/>
      <c r="AY146" s="33"/>
      <c r="AZ146" s="33"/>
    </row>
    <row r="147" spans="1:52" ht="120" customHeight="1" x14ac:dyDescent="0.25">
      <c r="A147" s="41"/>
      <c r="B147" s="44" t="s">
        <v>646</v>
      </c>
      <c r="C147" s="42" t="s">
        <v>620</v>
      </c>
      <c r="D147" s="32" t="s">
        <v>642</v>
      </c>
      <c r="E147" s="32" t="s">
        <v>652</v>
      </c>
      <c r="F147" s="32" t="s">
        <v>1069</v>
      </c>
      <c r="G147" s="41" t="s">
        <v>132</v>
      </c>
      <c r="H147" s="43" t="s">
        <v>1332</v>
      </c>
      <c r="I147" s="43" t="s">
        <v>1336</v>
      </c>
      <c r="J147" s="17">
        <v>10112000000</v>
      </c>
      <c r="K147" s="32" t="s">
        <v>203</v>
      </c>
      <c r="L147" s="32" t="s">
        <v>205</v>
      </c>
      <c r="M147" s="41">
        <v>30</v>
      </c>
      <c r="N147" s="32" t="s">
        <v>944</v>
      </c>
      <c r="O147" s="42" t="s">
        <v>214</v>
      </c>
      <c r="P147" s="41" t="s">
        <v>1047</v>
      </c>
      <c r="Q147" s="32" t="s">
        <v>1503</v>
      </c>
      <c r="R147" s="32" t="s">
        <v>1504</v>
      </c>
      <c r="S147" s="32" t="s">
        <v>1065</v>
      </c>
      <c r="T147" s="32" t="s">
        <v>298</v>
      </c>
      <c r="U147" s="32" t="s">
        <v>590</v>
      </c>
      <c r="V147" s="32" t="s">
        <v>1070</v>
      </c>
      <c r="W147" s="32" t="s">
        <v>1071</v>
      </c>
      <c r="X147" s="41"/>
      <c r="Y147" s="32"/>
      <c r="Z147" s="22" t="s">
        <v>933</v>
      </c>
      <c r="AA147" s="22" t="s">
        <v>933</v>
      </c>
      <c r="AB147" s="22" t="s">
        <v>933</v>
      </c>
      <c r="AC147" s="22" t="s">
        <v>933</v>
      </c>
      <c r="AD147" s="32" t="s">
        <v>1072</v>
      </c>
      <c r="AE147" s="32" t="s">
        <v>1073</v>
      </c>
      <c r="AF147" s="36">
        <v>10111088631.097401</v>
      </c>
      <c r="AG147" s="22"/>
      <c r="AH147" s="21"/>
      <c r="AI147" s="21">
        <v>5534896808.4815998</v>
      </c>
      <c r="AJ147" s="22">
        <v>42674</v>
      </c>
      <c r="AK147" s="18">
        <v>54</v>
      </c>
      <c r="AL147" s="19" t="s">
        <v>525</v>
      </c>
      <c r="AM147" s="37">
        <v>1.01</v>
      </c>
      <c r="AN147" s="23">
        <v>1</v>
      </c>
      <c r="AO147" s="23">
        <v>0.98</v>
      </c>
      <c r="AP147" s="24">
        <v>1</v>
      </c>
      <c r="AQ147" s="38">
        <f t="shared" si="48"/>
        <v>1</v>
      </c>
      <c r="AR147" s="39">
        <f t="shared" si="46"/>
        <v>0</v>
      </c>
      <c r="AS147" s="39">
        <f t="shared" si="47"/>
        <v>1</v>
      </c>
      <c r="AT147" s="19" t="s">
        <v>1074</v>
      </c>
      <c r="AU147" s="19">
        <f t="shared" si="44"/>
        <v>30</v>
      </c>
      <c r="AV147" s="19" t="str">
        <f t="shared" si="45"/>
        <v>Km</v>
      </c>
      <c r="AW147" s="33"/>
      <c r="AX147" s="33"/>
      <c r="AY147" s="33"/>
      <c r="AZ147" s="33"/>
    </row>
    <row r="148" spans="1:52" ht="75" customHeight="1" x14ac:dyDescent="0.25">
      <c r="A148" s="41"/>
      <c r="B148" s="44" t="s">
        <v>646</v>
      </c>
      <c r="C148" s="42" t="s">
        <v>621</v>
      </c>
      <c r="D148" s="32" t="s">
        <v>643</v>
      </c>
      <c r="E148" s="32" t="s">
        <v>993</v>
      </c>
      <c r="F148" s="32" t="s">
        <v>125</v>
      </c>
      <c r="G148" s="41" t="s">
        <v>144</v>
      </c>
      <c r="H148" s="43" t="s">
        <v>1332</v>
      </c>
      <c r="I148" s="43" t="s">
        <v>148</v>
      </c>
      <c r="J148" s="17">
        <v>600000000</v>
      </c>
      <c r="K148" s="32" t="s">
        <v>202</v>
      </c>
      <c r="L148" s="32" t="s">
        <v>205</v>
      </c>
      <c r="M148" s="41">
        <v>41.2</v>
      </c>
      <c r="N148" s="32" t="s">
        <v>243</v>
      </c>
      <c r="O148" s="42" t="s">
        <v>214</v>
      </c>
      <c r="P148" s="41" t="s">
        <v>234</v>
      </c>
      <c r="Q148" s="32" t="s">
        <v>1505</v>
      </c>
      <c r="R148" s="32" t="s">
        <v>1506</v>
      </c>
      <c r="S148" s="32" t="s">
        <v>301</v>
      </c>
      <c r="T148" s="32" t="s">
        <v>302</v>
      </c>
      <c r="U148" s="32" t="s">
        <v>378</v>
      </c>
      <c r="V148" s="32" t="s">
        <v>414</v>
      </c>
      <c r="W148" s="32" t="s">
        <v>414</v>
      </c>
      <c r="X148" s="41"/>
      <c r="Y148" s="32"/>
      <c r="Z148" s="22"/>
      <c r="AA148" s="22"/>
      <c r="AB148" s="22"/>
      <c r="AC148" s="22"/>
      <c r="AD148" s="32" t="s">
        <v>482</v>
      </c>
      <c r="AE148" s="32" t="s">
        <v>125</v>
      </c>
      <c r="AF148" s="36">
        <v>500004360</v>
      </c>
      <c r="AG148" s="22"/>
      <c r="AH148" s="21"/>
      <c r="AI148" s="21"/>
      <c r="AJ148" s="22">
        <v>44285</v>
      </c>
      <c r="AK148" s="18">
        <v>60</v>
      </c>
      <c r="AL148" s="19" t="s">
        <v>526</v>
      </c>
      <c r="AM148" s="37">
        <v>1</v>
      </c>
      <c r="AN148" s="23">
        <v>1</v>
      </c>
      <c r="AO148" s="21">
        <v>0</v>
      </c>
      <c r="AP148" s="24">
        <v>1</v>
      </c>
      <c r="AQ148" s="38">
        <f t="shared" si="48"/>
        <v>1</v>
      </c>
      <c r="AR148" s="39">
        <f t="shared" si="40"/>
        <v>0</v>
      </c>
      <c r="AS148" s="39">
        <f t="shared" si="41"/>
        <v>1</v>
      </c>
      <c r="AT148" s="19" t="s">
        <v>2016</v>
      </c>
      <c r="AU148" s="19">
        <f t="shared" si="44"/>
        <v>41.2</v>
      </c>
      <c r="AV148" s="19" t="str">
        <f t="shared" si="45"/>
        <v>Km</v>
      </c>
      <c r="AW148" s="33"/>
      <c r="AX148" s="33"/>
      <c r="AY148" s="33"/>
      <c r="AZ148" s="33"/>
    </row>
    <row r="149" spans="1:52" ht="127.5" customHeight="1" x14ac:dyDescent="0.25">
      <c r="A149" s="41"/>
      <c r="B149" s="44" t="s">
        <v>646</v>
      </c>
      <c r="C149" s="42" t="s">
        <v>622</v>
      </c>
      <c r="D149" s="32" t="s">
        <v>644</v>
      </c>
      <c r="E149" s="32" t="s">
        <v>993</v>
      </c>
      <c r="F149" s="32" t="s">
        <v>126</v>
      </c>
      <c r="G149" s="41" t="s">
        <v>137</v>
      </c>
      <c r="H149" s="43" t="s">
        <v>1332</v>
      </c>
      <c r="I149" s="43" t="s">
        <v>1338</v>
      </c>
      <c r="J149" s="17">
        <v>12402000000</v>
      </c>
      <c r="K149" s="32" t="s">
        <v>974</v>
      </c>
      <c r="L149" s="32" t="s">
        <v>2044</v>
      </c>
      <c r="M149" s="32">
        <v>7</v>
      </c>
      <c r="N149" s="32" t="s">
        <v>224</v>
      </c>
      <c r="O149" s="42" t="s">
        <v>214</v>
      </c>
      <c r="P149" s="41" t="s">
        <v>224</v>
      </c>
      <c r="Q149" s="32" t="s">
        <v>1507</v>
      </c>
      <c r="R149" s="32" t="s">
        <v>1508</v>
      </c>
      <c r="S149" s="32" t="s">
        <v>303</v>
      </c>
      <c r="T149" s="32" t="s">
        <v>304</v>
      </c>
      <c r="U149" s="32" t="s">
        <v>599</v>
      </c>
      <c r="V149" s="32" t="s">
        <v>415</v>
      </c>
      <c r="W149" s="32" t="s">
        <v>416</v>
      </c>
      <c r="X149" s="41"/>
      <c r="Y149" s="32"/>
      <c r="Z149" s="22"/>
      <c r="AA149" s="22"/>
      <c r="AB149" s="22"/>
      <c r="AC149" s="22"/>
      <c r="AD149" s="32" t="s">
        <v>483</v>
      </c>
      <c r="AE149" s="32" t="s">
        <v>126</v>
      </c>
      <c r="AF149" s="36">
        <v>12401580854.18</v>
      </c>
      <c r="AG149" s="22"/>
      <c r="AH149" s="21"/>
      <c r="AI149" s="21">
        <v>1879063635.49</v>
      </c>
      <c r="AJ149" s="22">
        <v>43542</v>
      </c>
      <c r="AK149" s="50">
        <v>720</v>
      </c>
      <c r="AL149" s="19" t="s">
        <v>527</v>
      </c>
      <c r="AM149" s="37">
        <v>0.61</v>
      </c>
      <c r="AN149" s="23">
        <v>0.32</v>
      </c>
      <c r="AO149" s="39">
        <v>0.21197407012783762</v>
      </c>
      <c r="AP149" s="24">
        <v>0.32</v>
      </c>
      <c r="AQ149" s="38">
        <f t="shared" si="48"/>
        <v>0.32</v>
      </c>
      <c r="AR149" s="39">
        <f t="shared" si="40"/>
        <v>0</v>
      </c>
      <c r="AS149" s="39">
        <f t="shared" si="41"/>
        <v>0.32</v>
      </c>
      <c r="AT149" s="19" t="s">
        <v>1926</v>
      </c>
      <c r="AU149" s="19">
        <f t="shared" si="44"/>
        <v>2.2400000000000002</v>
      </c>
      <c r="AV149" s="19" t="str">
        <f t="shared" si="45"/>
        <v>Nombre de rapports</v>
      </c>
      <c r="AW149" s="33"/>
      <c r="AX149" s="33"/>
      <c r="AY149" s="33"/>
      <c r="AZ149" s="33"/>
    </row>
    <row r="150" spans="1:52" ht="135" customHeight="1" x14ac:dyDescent="0.25">
      <c r="A150" s="41"/>
      <c r="B150" s="44" t="s">
        <v>646</v>
      </c>
      <c r="C150" s="42" t="s">
        <v>622</v>
      </c>
      <c r="D150" s="32" t="s">
        <v>644</v>
      </c>
      <c r="E150" s="32" t="s">
        <v>652</v>
      </c>
      <c r="F150" s="32" t="s">
        <v>972</v>
      </c>
      <c r="G150" s="41" t="s">
        <v>132</v>
      </c>
      <c r="H150" s="43" t="s">
        <v>1332</v>
      </c>
      <c r="I150" s="33" t="s">
        <v>973</v>
      </c>
      <c r="J150" s="17">
        <v>252743550000</v>
      </c>
      <c r="K150" s="32" t="s">
        <v>974</v>
      </c>
      <c r="L150" s="32" t="s">
        <v>205</v>
      </c>
      <c r="M150" s="41">
        <v>75</v>
      </c>
      <c r="N150" s="32" t="s">
        <v>975</v>
      </c>
      <c r="O150" s="42" t="s">
        <v>214</v>
      </c>
      <c r="P150" s="41" t="s">
        <v>976</v>
      </c>
      <c r="Q150" s="32" t="s">
        <v>1509</v>
      </c>
      <c r="R150" s="32" t="s">
        <v>1508</v>
      </c>
      <c r="S150" s="32" t="s">
        <v>303</v>
      </c>
      <c r="T150" s="32" t="s">
        <v>304</v>
      </c>
      <c r="U150" s="32" t="s">
        <v>599</v>
      </c>
      <c r="V150" s="32" t="s">
        <v>415</v>
      </c>
      <c r="W150" s="32" t="s">
        <v>416</v>
      </c>
      <c r="X150" s="41"/>
      <c r="Y150" s="32"/>
      <c r="Z150" s="22" t="s">
        <v>933</v>
      </c>
      <c r="AA150" s="22" t="s">
        <v>933</v>
      </c>
      <c r="AB150" s="22" t="s">
        <v>933</v>
      </c>
      <c r="AC150" s="22" t="s">
        <v>933</v>
      </c>
      <c r="AD150" s="32" t="s">
        <v>1994</v>
      </c>
      <c r="AE150" s="32" t="s">
        <v>972</v>
      </c>
      <c r="AF150" s="36">
        <v>196517792728</v>
      </c>
      <c r="AG150" s="22"/>
      <c r="AH150" s="21"/>
      <c r="AI150" s="21">
        <v>0</v>
      </c>
      <c r="AJ150" s="22">
        <v>44511</v>
      </c>
      <c r="AK150" s="18">
        <v>720</v>
      </c>
      <c r="AL150" s="19" t="s">
        <v>1993</v>
      </c>
      <c r="AM150" s="37">
        <v>0.02</v>
      </c>
      <c r="AN150" s="23">
        <v>0</v>
      </c>
      <c r="AO150" s="21">
        <v>0</v>
      </c>
      <c r="AP150" s="24">
        <v>0</v>
      </c>
      <c r="AQ150" s="38">
        <f t="shared" si="48"/>
        <v>0</v>
      </c>
      <c r="AR150" s="39">
        <f t="shared" ref="AR150:AR153" si="49">AQ150-AP150</f>
        <v>0</v>
      </c>
      <c r="AS150" s="39">
        <f t="shared" ref="AS150:AS153" si="50">AN150</f>
        <v>0</v>
      </c>
      <c r="AT150" s="19" t="s">
        <v>2046</v>
      </c>
      <c r="AU150" s="19">
        <f t="shared" si="44"/>
        <v>0</v>
      </c>
      <c r="AV150" s="19" t="str">
        <f t="shared" si="45"/>
        <v>Km</v>
      </c>
      <c r="AW150" s="33"/>
      <c r="AX150" s="33"/>
      <c r="AY150" s="33"/>
      <c r="AZ150" s="33"/>
    </row>
    <row r="151" spans="1:52" ht="63.75" customHeight="1" x14ac:dyDescent="0.25">
      <c r="A151" s="41"/>
      <c r="B151" s="44" t="s">
        <v>646</v>
      </c>
      <c r="C151" s="42" t="s">
        <v>622</v>
      </c>
      <c r="D151" s="32" t="s">
        <v>644</v>
      </c>
      <c r="E151" s="32" t="s">
        <v>652</v>
      </c>
      <c r="F151" s="32" t="s">
        <v>977</v>
      </c>
      <c r="G151" s="41" t="s">
        <v>137</v>
      </c>
      <c r="H151" s="43" t="s">
        <v>131</v>
      </c>
      <c r="I151" s="43" t="s">
        <v>953</v>
      </c>
      <c r="J151" s="17" t="s">
        <v>978</v>
      </c>
      <c r="K151" s="32" t="s">
        <v>974</v>
      </c>
      <c r="L151" s="32" t="s">
        <v>2044</v>
      </c>
      <c r="M151" s="41">
        <v>1</v>
      </c>
      <c r="N151" s="32" t="s">
        <v>979</v>
      </c>
      <c r="O151" s="42" t="s">
        <v>214</v>
      </c>
      <c r="P151" s="41"/>
      <c r="Q151" s="32" t="s">
        <v>1509</v>
      </c>
      <c r="R151" s="32" t="s">
        <v>1508</v>
      </c>
      <c r="S151" s="32" t="s">
        <v>303</v>
      </c>
      <c r="T151" s="32" t="s">
        <v>304</v>
      </c>
      <c r="U151" s="32" t="s">
        <v>599</v>
      </c>
      <c r="V151" s="32" t="s">
        <v>415</v>
      </c>
      <c r="W151" s="32" t="s">
        <v>416</v>
      </c>
      <c r="X151" s="41"/>
      <c r="Y151" s="32"/>
      <c r="Z151" s="22" t="s">
        <v>933</v>
      </c>
      <c r="AA151" s="22" t="s">
        <v>933</v>
      </c>
      <c r="AB151" s="22" t="s">
        <v>933</v>
      </c>
      <c r="AC151" s="22" t="s">
        <v>933</v>
      </c>
      <c r="AD151" s="32" t="s">
        <v>1994</v>
      </c>
      <c r="AE151" s="32" t="s">
        <v>977</v>
      </c>
      <c r="AF151" s="36">
        <v>196517792728</v>
      </c>
      <c r="AG151" s="22"/>
      <c r="AH151" s="21"/>
      <c r="AI151" s="21">
        <v>0</v>
      </c>
      <c r="AJ151" s="22">
        <v>44511</v>
      </c>
      <c r="AK151" s="18">
        <v>720</v>
      </c>
      <c r="AL151" s="19" t="s">
        <v>1993</v>
      </c>
      <c r="AM151" s="37">
        <v>0.02</v>
      </c>
      <c r="AN151" s="23">
        <v>0</v>
      </c>
      <c r="AO151" s="21">
        <v>0</v>
      </c>
      <c r="AP151" s="24">
        <v>0</v>
      </c>
      <c r="AQ151" s="38">
        <f t="shared" si="48"/>
        <v>0</v>
      </c>
      <c r="AR151" s="39">
        <f t="shared" si="49"/>
        <v>0</v>
      </c>
      <c r="AS151" s="39">
        <f t="shared" si="50"/>
        <v>0</v>
      </c>
      <c r="AT151" s="19" t="s">
        <v>980</v>
      </c>
      <c r="AU151" s="19">
        <f t="shared" si="44"/>
        <v>0</v>
      </c>
      <c r="AV151" s="19" t="str">
        <f t="shared" si="45"/>
        <v>Nombre de rapports</v>
      </c>
      <c r="AW151" s="33"/>
      <c r="AX151" s="33"/>
      <c r="AY151" s="33"/>
      <c r="AZ151" s="33"/>
    </row>
    <row r="152" spans="1:52" ht="120" customHeight="1" x14ac:dyDescent="0.25">
      <c r="A152" s="41"/>
      <c r="B152" s="44" t="s">
        <v>646</v>
      </c>
      <c r="C152" s="42" t="s">
        <v>622</v>
      </c>
      <c r="D152" s="32" t="s">
        <v>644</v>
      </c>
      <c r="E152" s="32" t="s">
        <v>652</v>
      </c>
      <c r="F152" s="32" t="s">
        <v>981</v>
      </c>
      <c r="G152" s="41" t="s">
        <v>137</v>
      </c>
      <c r="H152" s="43" t="s">
        <v>131</v>
      </c>
      <c r="I152" s="43" t="s">
        <v>953</v>
      </c>
      <c r="J152" s="17">
        <v>250000000</v>
      </c>
      <c r="K152" s="32" t="s">
        <v>974</v>
      </c>
      <c r="L152" s="32" t="s">
        <v>2044</v>
      </c>
      <c r="M152" s="41">
        <v>3</v>
      </c>
      <c r="N152" s="32" t="s">
        <v>982</v>
      </c>
      <c r="O152" s="42" t="s">
        <v>214</v>
      </c>
      <c r="P152" s="41" t="s">
        <v>224</v>
      </c>
      <c r="Q152" s="32" t="s">
        <v>1509</v>
      </c>
      <c r="R152" s="32" t="s">
        <v>1508</v>
      </c>
      <c r="S152" s="32" t="s">
        <v>303</v>
      </c>
      <c r="T152" s="32" t="s">
        <v>304</v>
      </c>
      <c r="U152" s="32" t="s">
        <v>599</v>
      </c>
      <c r="V152" s="32" t="s">
        <v>415</v>
      </c>
      <c r="W152" s="32" t="s">
        <v>416</v>
      </c>
      <c r="X152" s="41"/>
      <c r="Y152" s="32"/>
      <c r="Z152" s="22">
        <v>44425</v>
      </c>
      <c r="AA152" s="22">
        <v>44431</v>
      </c>
      <c r="AB152" s="22">
        <v>44432</v>
      </c>
      <c r="AC152" s="22"/>
      <c r="AD152" s="32" t="s">
        <v>983</v>
      </c>
      <c r="AE152" s="32" t="s">
        <v>981</v>
      </c>
      <c r="AF152" s="36">
        <v>244110780</v>
      </c>
      <c r="AG152" s="22"/>
      <c r="AH152" s="21"/>
      <c r="AI152" s="21">
        <v>0</v>
      </c>
      <c r="AJ152" s="22"/>
      <c r="AK152" s="18">
        <v>450</v>
      </c>
      <c r="AL152" s="19" t="s">
        <v>984</v>
      </c>
      <c r="AM152" s="37">
        <v>0</v>
      </c>
      <c r="AN152" s="23">
        <v>0</v>
      </c>
      <c r="AO152" s="21">
        <v>0</v>
      </c>
      <c r="AP152" s="24">
        <v>0</v>
      </c>
      <c r="AQ152" s="38">
        <f t="shared" si="48"/>
        <v>0</v>
      </c>
      <c r="AR152" s="39">
        <f t="shared" si="49"/>
        <v>0</v>
      </c>
      <c r="AS152" s="39">
        <f t="shared" si="50"/>
        <v>0</v>
      </c>
      <c r="AT152" s="19" t="s">
        <v>985</v>
      </c>
      <c r="AU152" s="19">
        <f t="shared" si="44"/>
        <v>0</v>
      </c>
      <c r="AV152" s="19" t="str">
        <f t="shared" si="45"/>
        <v>Nombre de rapports</v>
      </c>
      <c r="AW152" s="33"/>
      <c r="AX152" s="33"/>
      <c r="AY152" s="33"/>
      <c r="AZ152" s="33"/>
    </row>
    <row r="153" spans="1:52" ht="63.75" customHeight="1" x14ac:dyDescent="0.25">
      <c r="A153" s="41"/>
      <c r="B153" s="44" t="s">
        <v>646</v>
      </c>
      <c r="C153" s="42" t="s">
        <v>622</v>
      </c>
      <c r="D153" s="32" t="s">
        <v>644</v>
      </c>
      <c r="E153" s="32" t="s">
        <v>652</v>
      </c>
      <c r="F153" s="32" t="s">
        <v>986</v>
      </c>
      <c r="G153" s="41" t="s">
        <v>137</v>
      </c>
      <c r="H153" s="43" t="s">
        <v>131</v>
      </c>
      <c r="I153" s="43" t="s">
        <v>953</v>
      </c>
      <c r="J153" s="17">
        <v>6850000000</v>
      </c>
      <c r="K153" s="32" t="s">
        <v>974</v>
      </c>
      <c r="L153" s="32" t="s">
        <v>962</v>
      </c>
      <c r="M153" s="41">
        <v>0.3</v>
      </c>
      <c r="N153" s="32" t="s">
        <v>987</v>
      </c>
      <c r="O153" s="42" t="s">
        <v>214</v>
      </c>
      <c r="P153" s="41" t="s">
        <v>963</v>
      </c>
      <c r="Q153" s="32" t="s">
        <v>1509</v>
      </c>
      <c r="R153" s="32" t="s">
        <v>1508</v>
      </c>
      <c r="S153" s="32" t="s">
        <v>303</v>
      </c>
      <c r="T153" s="32" t="s">
        <v>304</v>
      </c>
      <c r="U153" s="32" t="s">
        <v>599</v>
      </c>
      <c r="V153" s="32" t="s">
        <v>415</v>
      </c>
      <c r="W153" s="32" t="s">
        <v>416</v>
      </c>
      <c r="X153" s="41"/>
      <c r="Y153" s="32"/>
      <c r="Z153" s="22" t="s">
        <v>933</v>
      </c>
      <c r="AA153" s="22" t="s">
        <v>933</v>
      </c>
      <c r="AB153" s="22" t="s">
        <v>933</v>
      </c>
      <c r="AC153" s="22" t="s">
        <v>933</v>
      </c>
      <c r="AD153" s="32" t="s">
        <v>988</v>
      </c>
      <c r="AE153" s="32" t="s">
        <v>989</v>
      </c>
      <c r="AF153" s="36">
        <f>4800000000-AF152</f>
        <v>4555889220</v>
      </c>
      <c r="AG153" s="22"/>
      <c r="AH153" s="21"/>
      <c r="AI153" s="21">
        <v>0</v>
      </c>
      <c r="AJ153" s="22" t="s">
        <v>990</v>
      </c>
      <c r="AK153" s="18">
        <v>720</v>
      </c>
      <c r="AL153" s="19" t="s">
        <v>966</v>
      </c>
      <c r="AM153" s="37">
        <v>0</v>
      </c>
      <c r="AN153" s="23">
        <v>0</v>
      </c>
      <c r="AO153" s="21">
        <v>0</v>
      </c>
      <c r="AP153" s="24">
        <v>0</v>
      </c>
      <c r="AQ153" s="38">
        <f t="shared" si="48"/>
        <v>0</v>
      </c>
      <c r="AR153" s="39">
        <f t="shared" si="49"/>
        <v>0</v>
      </c>
      <c r="AS153" s="39">
        <f t="shared" si="50"/>
        <v>0</v>
      </c>
      <c r="AT153" s="19" t="s">
        <v>991</v>
      </c>
      <c r="AU153" s="19">
        <f t="shared" si="44"/>
        <v>0</v>
      </c>
      <c r="AV153" s="19" t="str">
        <f t="shared" si="45"/>
        <v>Pourcentage de PAPs payé</v>
      </c>
      <c r="AW153" s="33"/>
      <c r="AX153" s="33"/>
      <c r="AY153" s="33"/>
      <c r="AZ153" s="33"/>
    </row>
    <row r="154" spans="1:52" ht="60" customHeight="1" x14ac:dyDescent="0.25">
      <c r="A154" s="41"/>
      <c r="B154" s="44" t="s">
        <v>646</v>
      </c>
      <c r="C154" s="42" t="s">
        <v>607</v>
      </c>
      <c r="D154" s="32" t="s">
        <v>627</v>
      </c>
      <c r="E154" s="32" t="s">
        <v>531</v>
      </c>
      <c r="F154" s="32" t="s">
        <v>127</v>
      </c>
      <c r="G154" s="41" t="s">
        <v>137</v>
      </c>
      <c r="H154" s="43" t="s">
        <v>131</v>
      </c>
      <c r="I154" s="43" t="s">
        <v>953</v>
      </c>
      <c r="J154" s="17">
        <v>100000000</v>
      </c>
      <c r="K154" s="32" t="s">
        <v>163</v>
      </c>
      <c r="L154" s="32" t="s">
        <v>2044</v>
      </c>
      <c r="M154" s="41">
        <v>3</v>
      </c>
      <c r="N154" s="32" t="s">
        <v>235</v>
      </c>
      <c r="O154" s="42" t="s">
        <v>214</v>
      </c>
      <c r="P154" s="41" t="s">
        <v>235</v>
      </c>
      <c r="Q154" s="32" t="s">
        <v>1407</v>
      </c>
      <c r="R154" s="32" t="s">
        <v>1408</v>
      </c>
      <c r="S154" s="32" t="s">
        <v>254</v>
      </c>
      <c r="T154" s="32" t="s">
        <v>255</v>
      </c>
      <c r="U154" s="32" t="s">
        <v>587</v>
      </c>
      <c r="V154" s="32" t="s">
        <v>323</v>
      </c>
      <c r="W154" s="32" t="s">
        <v>417</v>
      </c>
      <c r="X154" s="41"/>
      <c r="Y154" s="32"/>
      <c r="Z154" s="22"/>
      <c r="AA154" s="22"/>
      <c r="AB154" s="22"/>
      <c r="AC154" s="22"/>
      <c r="AD154" s="32" t="s">
        <v>484</v>
      </c>
      <c r="AE154" s="32" t="s">
        <v>127</v>
      </c>
      <c r="AF154" s="36">
        <v>16000000</v>
      </c>
      <c r="AG154" s="22"/>
      <c r="AH154" s="21"/>
      <c r="AI154" s="21"/>
      <c r="AJ154" s="22">
        <v>44109</v>
      </c>
      <c r="AK154" s="18">
        <v>176.1</v>
      </c>
      <c r="AL154" s="19" t="s">
        <v>528</v>
      </c>
      <c r="AM154" s="37">
        <f t="shared" ref="AM154" ca="1" si="51">(AK154-((TODAY())-AJ154))/AK154</f>
        <v>-5.9335604770017039</v>
      </c>
      <c r="AN154" s="23">
        <v>0.3</v>
      </c>
      <c r="AO154" s="21">
        <v>0</v>
      </c>
      <c r="AP154" s="24">
        <v>0.3</v>
      </c>
      <c r="AQ154" s="38">
        <f t="shared" si="48"/>
        <v>0.3</v>
      </c>
      <c r="AR154" s="39">
        <f t="shared" ref="AR154:AR156" si="52">AQ154-AP154</f>
        <v>0</v>
      </c>
      <c r="AS154" s="39">
        <f t="shared" ref="AS154:AS156" si="53">AN154</f>
        <v>0.3</v>
      </c>
      <c r="AT154" s="19" t="s">
        <v>1927</v>
      </c>
      <c r="AU154" s="19">
        <f t="shared" si="44"/>
        <v>0.89999999999999991</v>
      </c>
      <c r="AV154" s="19" t="str">
        <f t="shared" si="45"/>
        <v>Nombre de rapports</v>
      </c>
      <c r="AW154" s="33"/>
      <c r="AX154" s="33"/>
      <c r="AY154" s="33"/>
      <c r="AZ154" s="33"/>
    </row>
    <row r="155" spans="1:52" ht="75" customHeight="1" x14ac:dyDescent="0.25">
      <c r="A155" s="41"/>
      <c r="B155" s="44">
        <v>206</v>
      </c>
      <c r="C155" s="42">
        <v>304</v>
      </c>
      <c r="D155" s="32" t="s">
        <v>627</v>
      </c>
      <c r="E155" s="32" t="s">
        <v>652</v>
      </c>
      <c r="F155" s="32" t="s">
        <v>55</v>
      </c>
      <c r="G155" s="41" t="s">
        <v>132</v>
      </c>
      <c r="H155" s="43" t="s">
        <v>1332</v>
      </c>
      <c r="I155" s="43" t="s">
        <v>139</v>
      </c>
      <c r="J155" s="17">
        <v>22000000000</v>
      </c>
      <c r="K155" s="32" t="s">
        <v>1928</v>
      </c>
      <c r="L155" s="32" t="s">
        <v>205</v>
      </c>
      <c r="M155" s="41">
        <v>2.56</v>
      </c>
      <c r="N155" s="32" t="s">
        <v>206</v>
      </c>
      <c r="O155" s="42" t="s">
        <v>214</v>
      </c>
      <c r="P155" s="41" t="s">
        <v>1016</v>
      </c>
      <c r="Q155" s="32" t="s">
        <v>1407</v>
      </c>
      <c r="R155" s="32" t="s">
        <v>1408</v>
      </c>
      <c r="S155" s="32" t="s">
        <v>254</v>
      </c>
      <c r="T155" s="32" t="s">
        <v>255</v>
      </c>
      <c r="U155" s="32" t="s">
        <v>587</v>
      </c>
      <c r="V155" s="32" t="s">
        <v>323</v>
      </c>
      <c r="W155" s="32" t="s">
        <v>324</v>
      </c>
      <c r="X155" s="41"/>
      <c r="Y155" s="32"/>
      <c r="Z155" s="22" t="s">
        <v>933</v>
      </c>
      <c r="AA155" s="22" t="s">
        <v>933</v>
      </c>
      <c r="AB155" s="22" t="s">
        <v>933</v>
      </c>
      <c r="AC155" s="22" t="s">
        <v>933</v>
      </c>
      <c r="AD155" s="32" t="s">
        <v>429</v>
      </c>
      <c r="AE155" s="32" t="s">
        <v>55</v>
      </c>
      <c r="AF155" s="36">
        <v>11539899163.360001</v>
      </c>
      <c r="AG155" s="22"/>
      <c r="AH155" s="21"/>
      <c r="AI155" s="21"/>
      <c r="AJ155" s="22">
        <v>44431</v>
      </c>
      <c r="AK155" s="18">
        <v>210</v>
      </c>
      <c r="AL155" s="19" t="s">
        <v>540</v>
      </c>
      <c r="AM155" s="37">
        <v>0.21690000000000001</v>
      </c>
      <c r="AN155" s="23">
        <v>0.129</v>
      </c>
      <c r="AO155" s="21">
        <v>15</v>
      </c>
      <c r="AP155" s="24">
        <v>0.1033</v>
      </c>
      <c r="AQ155" s="38">
        <f t="shared" si="48"/>
        <v>0.129</v>
      </c>
      <c r="AR155" s="39">
        <f t="shared" si="52"/>
        <v>2.5700000000000001E-2</v>
      </c>
      <c r="AS155" s="39">
        <f t="shared" si="53"/>
        <v>0.129</v>
      </c>
      <c r="AT155" s="19" t="s">
        <v>1929</v>
      </c>
      <c r="AU155" s="19">
        <f t="shared" si="44"/>
        <v>0.33024000000000003</v>
      </c>
      <c r="AV155" s="19" t="str">
        <f t="shared" si="45"/>
        <v>Km</v>
      </c>
      <c r="AW155" s="33"/>
      <c r="AX155" s="33"/>
      <c r="AY155" s="33"/>
      <c r="AZ155" s="33"/>
    </row>
    <row r="156" spans="1:52" ht="78" customHeight="1" x14ac:dyDescent="0.25">
      <c r="A156" s="41"/>
      <c r="B156" s="44">
        <v>206</v>
      </c>
      <c r="C156" s="42">
        <v>304</v>
      </c>
      <c r="D156" s="32" t="s">
        <v>627</v>
      </c>
      <c r="E156" s="32" t="s">
        <v>652</v>
      </c>
      <c r="F156" s="32" t="s">
        <v>1025</v>
      </c>
      <c r="G156" s="41" t="s">
        <v>137</v>
      </c>
      <c r="H156" s="43" t="s">
        <v>1332</v>
      </c>
      <c r="I156" s="43" t="s">
        <v>139</v>
      </c>
      <c r="J156" s="17"/>
      <c r="K156" s="32" t="s">
        <v>1928</v>
      </c>
      <c r="L156" s="32" t="s">
        <v>2044</v>
      </c>
      <c r="M156" s="41">
        <v>3</v>
      </c>
      <c r="N156" s="32" t="s">
        <v>1026</v>
      </c>
      <c r="O156" s="42" t="s">
        <v>214</v>
      </c>
      <c r="P156" s="41" t="s">
        <v>1026</v>
      </c>
      <c r="Q156" s="32"/>
      <c r="R156" s="32"/>
      <c r="S156" s="32" t="s">
        <v>254</v>
      </c>
      <c r="T156" s="32" t="s">
        <v>255</v>
      </c>
      <c r="U156" s="32" t="s">
        <v>587</v>
      </c>
      <c r="V156" s="32" t="s">
        <v>323</v>
      </c>
      <c r="W156" s="32" t="s">
        <v>324</v>
      </c>
      <c r="X156" s="41"/>
      <c r="Y156" s="32"/>
      <c r="Z156" s="22" t="s">
        <v>933</v>
      </c>
      <c r="AA156" s="22" t="s">
        <v>933</v>
      </c>
      <c r="AB156" s="22" t="s">
        <v>933</v>
      </c>
      <c r="AC156" s="22" t="s">
        <v>933</v>
      </c>
      <c r="AD156" s="32">
        <v>0</v>
      </c>
      <c r="AE156" s="32" t="s">
        <v>1025</v>
      </c>
      <c r="AF156" s="36">
        <v>0</v>
      </c>
      <c r="AG156" s="22"/>
      <c r="AH156" s="21"/>
      <c r="AI156" s="21"/>
      <c r="AJ156" s="22"/>
      <c r="AK156" s="51">
        <v>0</v>
      </c>
      <c r="AL156" s="19">
        <v>0</v>
      </c>
      <c r="AM156" s="37">
        <v>0</v>
      </c>
      <c r="AN156" s="23">
        <v>0</v>
      </c>
      <c r="AO156" s="21">
        <v>0</v>
      </c>
      <c r="AP156" s="24">
        <v>0</v>
      </c>
      <c r="AQ156" s="38">
        <f t="shared" si="48"/>
        <v>0</v>
      </c>
      <c r="AR156" s="39">
        <f t="shared" si="52"/>
        <v>0</v>
      </c>
      <c r="AS156" s="39">
        <f t="shared" si="53"/>
        <v>0</v>
      </c>
      <c r="AT156" s="19"/>
      <c r="AU156" s="19">
        <f t="shared" si="44"/>
        <v>0</v>
      </c>
      <c r="AV156" s="19" t="str">
        <f t="shared" si="45"/>
        <v>Nombre de rapports</v>
      </c>
      <c r="AW156" s="33"/>
      <c r="AX156" s="33"/>
      <c r="AY156" s="33"/>
      <c r="AZ156" s="33"/>
    </row>
    <row r="157" spans="1:52" ht="38.25" customHeight="1" x14ac:dyDescent="0.25">
      <c r="A157" s="41"/>
      <c r="B157" s="44" t="s">
        <v>646</v>
      </c>
      <c r="C157" s="42" t="s">
        <v>621</v>
      </c>
      <c r="D157" s="32" t="s">
        <v>643</v>
      </c>
      <c r="E157" s="32" t="s">
        <v>531</v>
      </c>
      <c r="F157" s="32" t="s">
        <v>128</v>
      </c>
      <c r="G157" s="41" t="s">
        <v>137</v>
      </c>
      <c r="H157" s="43" t="s">
        <v>1332</v>
      </c>
      <c r="I157" s="43" t="s">
        <v>148</v>
      </c>
      <c r="J157" s="17">
        <v>1591000000</v>
      </c>
      <c r="K157" s="32" t="s">
        <v>204</v>
      </c>
      <c r="L157" s="32" t="s">
        <v>2044</v>
      </c>
      <c r="M157" s="41">
        <v>100</v>
      </c>
      <c r="N157" s="32" t="s">
        <v>235</v>
      </c>
      <c r="O157" s="42" t="s">
        <v>214</v>
      </c>
      <c r="P157" s="41" t="s">
        <v>235</v>
      </c>
      <c r="Q157" s="32"/>
      <c r="R157" s="32"/>
      <c r="S157" s="32" t="s">
        <v>305</v>
      </c>
      <c r="T157" s="32"/>
      <c r="U157" s="32" t="s">
        <v>378</v>
      </c>
      <c r="V157" s="32" t="s">
        <v>418</v>
      </c>
      <c r="W157" s="32" t="s">
        <v>419</v>
      </c>
      <c r="X157" s="41"/>
      <c r="Y157" s="32"/>
      <c r="Z157" s="22"/>
      <c r="AA157" s="22"/>
      <c r="AB157" s="22"/>
      <c r="AC157" s="22"/>
      <c r="AD157" s="32" t="s">
        <v>485</v>
      </c>
      <c r="AE157" s="32" t="s">
        <v>128</v>
      </c>
      <c r="AF157" s="36">
        <v>2748456048.2399998</v>
      </c>
      <c r="AG157" s="22"/>
      <c r="AH157" s="21"/>
      <c r="AI157" s="36">
        <v>2209211270.1999998</v>
      </c>
      <c r="AJ157" s="22">
        <v>43543</v>
      </c>
      <c r="AK157" s="18">
        <v>240</v>
      </c>
      <c r="AL157" s="19" t="s">
        <v>529</v>
      </c>
      <c r="AM157" s="37">
        <v>2.25</v>
      </c>
      <c r="AN157" s="23">
        <v>0.95</v>
      </c>
      <c r="AO157" s="23">
        <v>0.83543539652757648</v>
      </c>
      <c r="AP157" s="24">
        <v>0.95</v>
      </c>
      <c r="AQ157" s="38">
        <f t="shared" si="48"/>
        <v>0.95</v>
      </c>
      <c r="AR157" s="39">
        <f t="shared" si="40"/>
        <v>0</v>
      </c>
      <c r="AS157" s="39">
        <f t="shared" si="41"/>
        <v>0.95</v>
      </c>
      <c r="AT157" s="19"/>
      <c r="AU157" s="19">
        <f t="shared" si="44"/>
        <v>95</v>
      </c>
      <c r="AV157" s="19" t="str">
        <f t="shared" si="45"/>
        <v>Nombre de rapports</v>
      </c>
      <c r="AW157" s="33"/>
      <c r="AX157" s="33"/>
      <c r="AY157" s="33"/>
      <c r="AZ157" s="33"/>
    </row>
    <row r="158" spans="1:52" ht="88.5" customHeight="1" x14ac:dyDescent="0.25">
      <c r="A158" s="41"/>
      <c r="B158" s="44" t="s">
        <v>646</v>
      </c>
      <c r="C158" s="42" t="s">
        <v>621</v>
      </c>
      <c r="D158" s="32" t="s">
        <v>643</v>
      </c>
      <c r="E158" s="32" t="s">
        <v>1313</v>
      </c>
      <c r="F158" s="32" t="s">
        <v>129</v>
      </c>
      <c r="G158" s="41" t="s">
        <v>144</v>
      </c>
      <c r="H158" s="43" t="s">
        <v>1332</v>
      </c>
      <c r="I158" s="43" t="s">
        <v>148</v>
      </c>
      <c r="J158" s="17">
        <v>1600000000</v>
      </c>
      <c r="K158" s="32" t="s">
        <v>203</v>
      </c>
      <c r="L158" s="32" t="s">
        <v>205</v>
      </c>
      <c r="M158" s="41">
        <v>0.29699999999999999</v>
      </c>
      <c r="N158" s="32" t="s">
        <v>243</v>
      </c>
      <c r="O158" s="42" t="s">
        <v>214</v>
      </c>
      <c r="P158" s="41" t="s">
        <v>1230</v>
      </c>
      <c r="Q158" s="32"/>
      <c r="R158" s="32"/>
      <c r="S158" s="32" t="s">
        <v>306</v>
      </c>
      <c r="T158" s="32"/>
      <c r="U158" s="32" t="s">
        <v>1625</v>
      </c>
      <c r="V158" s="32" t="s">
        <v>420</v>
      </c>
      <c r="W158" s="32" t="s">
        <v>421</v>
      </c>
      <c r="X158" s="41"/>
      <c r="Y158" s="32"/>
      <c r="Z158" s="22"/>
      <c r="AA158" s="22"/>
      <c r="AB158" s="22"/>
      <c r="AC158" s="22"/>
      <c r="AD158" s="32" t="s">
        <v>486</v>
      </c>
      <c r="AE158" s="32" t="s">
        <v>512</v>
      </c>
      <c r="AF158" s="36">
        <v>1591172842.54</v>
      </c>
      <c r="AG158" s="22"/>
      <c r="AH158" s="21"/>
      <c r="AI158" s="36">
        <v>611472744.41000009</v>
      </c>
      <c r="AJ158" s="22">
        <v>44285</v>
      </c>
      <c r="AK158" s="18">
        <v>30</v>
      </c>
      <c r="AL158" s="19" t="s">
        <v>524</v>
      </c>
      <c r="AM158" s="37">
        <f t="shared" ca="1" si="39"/>
        <v>-33.833333333333336</v>
      </c>
      <c r="AN158" s="23">
        <v>1</v>
      </c>
      <c r="AO158" s="21">
        <v>0.1</v>
      </c>
      <c r="AP158" s="24">
        <v>1</v>
      </c>
      <c r="AQ158" s="38">
        <f t="shared" si="48"/>
        <v>1</v>
      </c>
      <c r="AR158" s="39">
        <f t="shared" si="40"/>
        <v>0</v>
      </c>
      <c r="AS158" s="39">
        <f t="shared" si="41"/>
        <v>1</v>
      </c>
      <c r="AT158" s="19" t="s">
        <v>2012</v>
      </c>
      <c r="AU158" s="19">
        <f t="shared" si="44"/>
        <v>0.29699999999999999</v>
      </c>
      <c r="AV158" s="19" t="str">
        <f t="shared" si="45"/>
        <v>Km</v>
      </c>
      <c r="AW158" s="33"/>
      <c r="AX158" s="33"/>
      <c r="AY158" s="33"/>
      <c r="AZ158" s="33"/>
    </row>
    <row r="159" spans="1:52" ht="51" customHeight="1" x14ac:dyDescent="0.25">
      <c r="A159" s="41"/>
      <c r="B159" s="44" t="s">
        <v>650</v>
      </c>
      <c r="C159" s="42" t="s">
        <v>939</v>
      </c>
      <c r="D159" s="32" t="s">
        <v>645</v>
      </c>
      <c r="E159" s="32" t="s">
        <v>1093</v>
      </c>
      <c r="F159" s="32" t="s">
        <v>1077</v>
      </c>
      <c r="G159" s="41" t="s">
        <v>137</v>
      </c>
      <c r="H159" s="43" t="s">
        <v>1332</v>
      </c>
      <c r="I159" s="43" t="s">
        <v>1333</v>
      </c>
      <c r="J159" s="17">
        <v>11521182334.58</v>
      </c>
      <c r="K159" s="32" t="s">
        <v>1078</v>
      </c>
      <c r="L159" s="32" t="s">
        <v>2044</v>
      </c>
      <c r="M159" s="41">
        <v>10</v>
      </c>
      <c r="N159" s="32" t="s">
        <v>236</v>
      </c>
      <c r="O159" s="42" t="s">
        <v>214</v>
      </c>
      <c r="P159" s="41" t="s">
        <v>237</v>
      </c>
      <c r="Q159" s="32" t="s">
        <v>1511</v>
      </c>
      <c r="R159" s="32" t="s">
        <v>1510</v>
      </c>
      <c r="S159" s="32" t="s">
        <v>266</v>
      </c>
      <c r="T159" s="32" t="s">
        <v>307</v>
      </c>
      <c r="U159" s="32" t="s">
        <v>584</v>
      </c>
      <c r="V159" s="32" t="s">
        <v>422</v>
      </c>
      <c r="W159" s="32" t="s">
        <v>423</v>
      </c>
      <c r="X159" s="41"/>
      <c r="Y159" s="32"/>
      <c r="Z159" s="22"/>
      <c r="AA159" s="22"/>
      <c r="AB159" s="22"/>
      <c r="AC159" s="22"/>
      <c r="AD159" s="32" t="s">
        <v>487</v>
      </c>
      <c r="AE159" s="32" t="s">
        <v>513</v>
      </c>
      <c r="AF159" s="36">
        <v>12831526829.25</v>
      </c>
      <c r="AG159" s="22"/>
      <c r="AH159" s="21"/>
      <c r="AI159" s="36">
        <v>9819533109.3800011</v>
      </c>
      <c r="AJ159" s="22">
        <v>43180</v>
      </c>
      <c r="AK159" s="18">
        <v>1605</v>
      </c>
      <c r="AL159" s="19" t="s">
        <v>529</v>
      </c>
      <c r="AM159" s="37">
        <f t="shared" ca="1" si="39"/>
        <v>-0.33956386292834889</v>
      </c>
      <c r="AN159" s="23">
        <v>0.87</v>
      </c>
      <c r="AO159" s="23">
        <v>0.84</v>
      </c>
      <c r="AP159" s="24">
        <v>0.87</v>
      </c>
      <c r="AQ159" s="38">
        <f t="shared" si="48"/>
        <v>0.87</v>
      </c>
      <c r="AR159" s="39">
        <f t="shared" si="40"/>
        <v>0</v>
      </c>
      <c r="AS159" s="39">
        <f t="shared" si="41"/>
        <v>0.87</v>
      </c>
      <c r="AT159" s="19" t="s">
        <v>1999</v>
      </c>
      <c r="AU159" s="19">
        <f t="shared" si="44"/>
        <v>8.6999999999999993</v>
      </c>
      <c r="AV159" s="19" t="str">
        <f t="shared" si="45"/>
        <v>Nombre de rapports</v>
      </c>
      <c r="AW159" s="33"/>
      <c r="AX159" s="33"/>
      <c r="AY159" s="33"/>
      <c r="AZ159" s="33"/>
    </row>
    <row r="160" spans="1:52" ht="51" customHeight="1" x14ac:dyDescent="0.25">
      <c r="A160" s="41"/>
      <c r="B160" s="44" t="s">
        <v>650</v>
      </c>
      <c r="C160" s="42" t="s">
        <v>939</v>
      </c>
      <c r="D160" s="32" t="s">
        <v>645</v>
      </c>
      <c r="E160" s="32" t="s">
        <v>1093</v>
      </c>
      <c r="F160" s="32" t="s">
        <v>1081</v>
      </c>
      <c r="G160" s="41" t="s">
        <v>150</v>
      </c>
      <c r="H160" s="43" t="s">
        <v>1332</v>
      </c>
      <c r="I160" s="43" t="s">
        <v>1333</v>
      </c>
      <c r="J160" s="17">
        <v>3266914395.96</v>
      </c>
      <c r="K160" s="32" t="s">
        <v>1082</v>
      </c>
      <c r="L160" s="32" t="s">
        <v>2043</v>
      </c>
      <c r="M160" s="41">
        <v>2</v>
      </c>
      <c r="N160" s="32" t="s">
        <v>236</v>
      </c>
      <c r="O160" s="42" t="s">
        <v>214</v>
      </c>
      <c r="P160" s="41" t="s">
        <v>237</v>
      </c>
      <c r="Q160" s="32" t="s">
        <v>1511</v>
      </c>
      <c r="R160" s="32" t="s">
        <v>1510</v>
      </c>
      <c r="S160" s="32" t="s">
        <v>266</v>
      </c>
      <c r="T160" s="32" t="s">
        <v>307</v>
      </c>
      <c r="U160" s="32" t="s">
        <v>584</v>
      </c>
      <c r="V160" s="32" t="s">
        <v>422</v>
      </c>
      <c r="W160" s="32" t="s">
        <v>423</v>
      </c>
      <c r="X160" s="41"/>
      <c r="Y160" s="32"/>
      <c r="Z160" s="22"/>
      <c r="AA160" s="22"/>
      <c r="AB160" s="22"/>
      <c r="AC160" s="22"/>
      <c r="AD160" s="32" t="s">
        <v>488</v>
      </c>
      <c r="AE160" s="32" t="s">
        <v>514</v>
      </c>
      <c r="AF160" s="36">
        <v>2889950672.0999999</v>
      </c>
      <c r="AG160" s="22"/>
      <c r="AH160" s="21"/>
      <c r="AI160" s="36">
        <v>2466905796.9000001</v>
      </c>
      <c r="AJ160" s="22">
        <v>43273</v>
      </c>
      <c r="AK160" s="18">
        <v>1545</v>
      </c>
      <c r="AL160" s="19" t="s">
        <v>522</v>
      </c>
      <c r="AM160" s="37">
        <f t="shared" ca="1" si="39"/>
        <v>-0.3313915857605178</v>
      </c>
      <c r="AN160" s="23">
        <v>0.8</v>
      </c>
      <c r="AO160" s="23">
        <v>0.93</v>
      </c>
      <c r="AP160" s="24">
        <v>0.8</v>
      </c>
      <c r="AQ160" s="38">
        <f t="shared" si="48"/>
        <v>0.8</v>
      </c>
      <c r="AR160" s="39">
        <f t="shared" si="40"/>
        <v>0</v>
      </c>
      <c r="AS160" s="39">
        <f t="shared" si="41"/>
        <v>0.8</v>
      </c>
      <c r="AT160" s="19"/>
      <c r="AU160" s="19">
        <f t="shared" si="44"/>
        <v>1.6</v>
      </c>
      <c r="AV160" s="19" t="str">
        <f t="shared" si="45"/>
        <v>Nombre de Rapports</v>
      </c>
      <c r="AW160" s="33"/>
      <c r="AX160" s="33"/>
      <c r="AY160" s="33"/>
      <c r="AZ160" s="33"/>
    </row>
    <row r="161" spans="1:52" ht="180" customHeight="1" x14ac:dyDescent="0.25">
      <c r="A161" s="41"/>
      <c r="B161" s="44" t="s">
        <v>650</v>
      </c>
      <c r="C161" s="42" t="s">
        <v>939</v>
      </c>
      <c r="D161" s="32" t="s">
        <v>645</v>
      </c>
      <c r="E161" s="32" t="s">
        <v>1093</v>
      </c>
      <c r="F161" s="32" t="s">
        <v>1087</v>
      </c>
      <c r="G161" s="41" t="s">
        <v>150</v>
      </c>
      <c r="H161" s="43" t="s">
        <v>1332</v>
      </c>
      <c r="I161" s="43" t="s">
        <v>151</v>
      </c>
      <c r="J161" s="17">
        <v>1081561880</v>
      </c>
      <c r="K161" s="32" t="s">
        <v>204</v>
      </c>
      <c r="L161" s="32" t="s">
        <v>2043</v>
      </c>
      <c r="M161" s="41">
        <v>2</v>
      </c>
      <c r="N161" s="32" t="s">
        <v>236</v>
      </c>
      <c r="O161" s="42" t="s">
        <v>214</v>
      </c>
      <c r="P161" s="41" t="s">
        <v>237</v>
      </c>
      <c r="Q161" s="32" t="s">
        <v>1511</v>
      </c>
      <c r="R161" s="32" t="s">
        <v>1510</v>
      </c>
      <c r="S161" s="32" t="s">
        <v>266</v>
      </c>
      <c r="T161" s="32" t="s">
        <v>307</v>
      </c>
      <c r="U161" s="32" t="s">
        <v>584</v>
      </c>
      <c r="V161" s="32" t="s">
        <v>422</v>
      </c>
      <c r="W161" s="32" t="s">
        <v>423</v>
      </c>
      <c r="X161" s="41"/>
      <c r="Y161" s="32"/>
      <c r="Z161" s="22"/>
      <c r="AA161" s="22"/>
      <c r="AB161" s="22"/>
      <c r="AC161" s="22"/>
      <c r="AD161" s="32" t="s">
        <v>489</v>
      </c>
      <c r="AE161" s="32" t="s">
        <v>1087</v>
      </c>
      <c r="AF161" s="36">
        <v>1081561880</v>
      </c>
      <c r="AG161" s="22"/>
      <c r="AH161" s="21"/>
      <c r="AI161" s="36">
        <v>421236946</v>
      </c>
      <c r="AJ161" s="22">
        <v>44117</v>
      </c>
      <c r="AK161" s="18">
        <v>720</v>
      </c>
      <c r="AL161" s="19" t="s">
        <v>530</v>
      </c>
      <c r="AM161" s="37">
        <f t="shared" ca="1" si="39"/>
        <v>-0.68472222222222223</v>
      </c>
      <c r="AN161" s="23">
        <v>0.5</v>
      </c>
      <c r="AO161" s="23">
        <v>0.56999999999999995</v>
      </c>
      <c r="AP161" s="24">
        <v>0.5</v>
      </c>
      <c r="AQ161" s="38">
        <f t="shared" si="48"/>
        <v>0.5</v>
      </c>
      <c r="AR161" s="39">
        <f t="shared" si="40"/>
        <v>0</v>
      </c>
      <c r="AS161" s="39">
        <f t="shared" si="41"/>
        <v>0.5</v>
      </c>
      <c r="AT161" s="19" t="s">
        <v>2001</v>
      </c>
      <c r="AU161" s="19">
        <f t="shared" si="44"/>
        <v>1</v>
      </c>
      <c r="AV161" s="19" t="str">
        <f t="shared" si="45"/>
        <v>Nombre de Rapports</v>
      </c>
      <c r="AW161" s="33"/>
      <c r="AX161" s="33"/>
      <c r="AY161" s="33"/>
      <c r="AZ161" s="33"/>
    </row>
    <row r="162" spans="1:52" ht="51" customHeight="1" x14ac:dyDescent="0.25">
      <c r="A162" s="41"/>
      <c r="B162" s="44" t="s">
        <v>650</v>
      </c>
      <c r="C162" s="42" t="s">
        <v>939</v>
      </c>
      <c r="D162" s="32" t="s">
        <v>645</v>
      </c>
      <c r="E162" s="32" t="s">
        <v>1093</v>
      </c>
      <c r="F162" s="32" t="s">
        <v>1088</v>
      </c>
      <c r="G162" s="41" t="s">
        <v>150</v>
      </c>
      <c r="H162" s="43" t="s">
        <v>1332</v>
      </c>
      <c r="I162" s="43" t="s">
        <v>151</v>
      </c>
      <c r="J162" s="17">
        <v>1646062000</v>
      </c>
      <c r="K162" s="32" t="s">
        <v>1089</v>
      </c>
      <c r="L162" s="32" t="s">
        <v>212</v>
      </c>
      <c r="M162" s="41">
        <v>1</v>
      </c>
      <c r="N162" s="32" t="s">
        <v>236</v>
      </c>
      <c r="O162" s="42" t="s">
        <v>214</v>
      </c>
      <c r="P162" s="41" t="s">
        <v>238</v>
      </c>
      <c r="Q162" s="32" t="s">
        <v>1511</v>
      </c>
      <c r="R162" s="32" t="s">
        <v>1510</v>
      </c>
      <c r="S162" s="32" t="s">
        <v>266</v>
      </c>
      <c r="T162" s="32" t="s">
        <v>307</v>
      </c>
      <c r="U162" s="32" t="s">
        <v>584</v>
      </c>
      <c r="V162" s="32" t="s">
        <v>422</v>
      </c>
      <c r="W162" s="32" t="s">
        <v>423</v>
      </c>
      <c r="X162" s="41"/>
      <c r="Y162" s="32"/>
      <c r="Z162" s="22"/>
      <c r="AA162" s="22"/>
      <c r="AB162" s="22"/>
      <c r="AC162" s="22"/>
      <c r="AD162" s="32" t="s">
        <v>490</v>
      </c>
      <c r="AE162" s="32" t="s">
        <v>1088</v>
      </c>
      <c r="AF162" s="36">
        <v>1751802000</v>
      </c>
      <c r="AG162" s="22"/>
      <c r="AH162" s="21"/>
      <c r="AI162" s="36">
        <v>1646062000</v>
      </c>
      <c r="AJ162" s="22">
        <v>43015</v>
      </c>
      <c r="AK162" s="18">
        <v>1380</v>
      </c>
      <c r="AL162" s="19" t="s">
        <v>531</v>
      </c>
      <c r="AM162" s="37">
        <f t="shared" ca="1" si="39"/>
        <v>-0.67753623188405798</v>
      </c>
      <c r="AN162" s="23">
        <v>1</v>
      </c>
      <c r="AO162" s="23">
        <v>0.93</v>
      </c>
      <c r="AP162" s="24">
        <v>1</v>
      </c>
      <c r="AQ162" s="38">
        <f t="shared" si="48"/>
        <v>1</v>
      </c>
      <c r="AR162" s="39">
        <f t="shared" si="40"/>
        <v>0</v>
      </c>
      <c r="AS162" s="39">
        <f t="shared" si="41"/>
        <v>1</v>
      </c>
      <c r="AT162" s="19"/>
      <c r="AU162" s="19">
        <f t="shared" si="44"/>
        <v>1</v>
      </c>
      <c r="AV162" s="19" t="str">
        <f t="shared" si="45"/>
        <v>% Avancement financier AFD</v>
      </c>
      <c r="AW162" s="33"/>
      <c r="AX162" s="33"/>
      <c r="AY162" s="33"/>
      <c r="AZ162" s="33"/>
    </row>
    <row r="163" spans="1:52" ht="51" customHeight="1" x14ac:dyDescent="0.25">
      <c r="A163" s="41"/>
      <c r="B163" s="44" t="s">
        <v>650</v>
      </c>
      <c r="C163" s="42" t="s">
        <v>939</v>
      </c>
      <c r="D163" s="32" t="s">
        <v>645</v>
      </c>
      <c r="E163" s="32" t="s">
        <v>1093</v>
      </c>
      <c r="F163" s="32" t="s">
        <v>1090</v>
      </c>
      <c r="G163" s="41" t="s">
        <v>150</v>
      </c>
      <c r="H163" s="43" t="s">
        <v>1332</v>
      </c>
      <c r="I163" s="43" t="s">
        <v>151</v>
      </c>
      <c r="J163" s="17">
        <v>76080000</v>
      </c>
      <c r="K163" s="32" t="s">
        <v>204</v>
      </c>
      <c r="L163" s="32" t="s">
        <v>2043</v>
      </c>
      <c r="M163" s="41">
        <v>3</v>
      </c>
      <c r="N163" s="32" t="s">
        <v>211</v>
      </c>
      <c r="O163" s="42" t="s">
        <v>214</v>
      </c>
      <c r="P163" s="41" t="s">
        <v>239</v>
      </c>
      <c r="Q163" s="32" t="s">
        <v>1511</v>
      </c>
      <c r="R163" s="32" t="s">
        <v>1510</v>
      </c>
      <c r="S163" s="32" t="s">
        <v>266</v>
      </c>
      <c r="T163" s="32" t="s">
        <v>307</v>
      </c>
      <c r="U163" s="32" t="s">
        <v>584</v>
      </c>
      <c r="V163" s="32" t="s">
        <v>422</v>
      </c>
      <c r="W163" s="32" t="s">
        <v>423</v>
      </c>
      <c r="X163" s="41"/>
      <c r="Y163" s="32"/>
      <c r="Z163" s="22"/>
      <c r="AA163" s="22"/>
      <c r="AB163" s="22"/>
      <c r="AC163" s="22"/>
      <c r="AD163" s="32" t="s">
        <v>491</v>
      </c>
      <c r="AE163" s="32" t="s">
        <v>515</v>
      </c>
      <c r="AF163" s="36">
        <v>76080000</v>
      </c>
      <c r="AG163" s="22"/>
      <c r="AH163" s="21"/>
      <c r="AI163" s="36">
        <v>38040000</v>
      </c>
      <c r="AJ163" s="22">
        <v>44117</v>
      </c>
      <c r="AK163" s="18">
        <v>1050</v>
      </c>
      <c r="AL163" s="19" t="s">
        <v>532</v>
      </c>
      <c r="AM163" s="37">
        <f t="shared" ca="1" si="39"/>
        <v>-0.15523809523809523</v>
      </c>
      <c r="AN163" s="23">
        <v>0.75</v>
      </c>
      <c r="AO163" s="23">
        <v>0.75</v>
      </c>
      <c r="AP163" s="24">
        <v>0.75</v>
      </c>
      <c r="AQ163" s="38">
        <f t="shared" si="48"/>
        <v>0.75</v>
      </c>
      <c r="AR163" s="39">
        <f t="shared" si="40"/>
        <v>0</v>
      </c>
      <c r="AS163" s="39">
        <f t="shared" si="41"/>
        <v>0.75</v>
      </c>
      <c r="AT163" s="19"/>
      <c r="AU163" s="19">
        <f t="shared" si="44"/>
        <v>2.25</v>
      </c>
      <c r="AV163" s="19" t="str">
        <f t="shared" si="45"/>
        <v>Nombre de Rapports</v>
      </c>
      <c r="AW163" s="33"/>
      <c r="AX163" s="33"/>
      <c r="AY163" s="33"/>
      <c r="AZ163" s="33"/>
    </row>
    <row r="164" spans="1:52" ht="189.75" customHeight="1" x14ac:dyDescent="0.25">
      <c r="A164" s="41"/>
      <c r="B164" s="44" t="s">
        <v>650</v>
      </c>
      <c r="C164" s="42" t="s">
        <v>939</v>
      </c>
      <c r="D164" s="32" t="s">
        <v>645</v>
      </c>
      <c r="E164" s="32" t="s">
        <v>1093</v>
      </c>
      <c r="F164" s="32" t="s">
        <v>1091</v>
      </c>
      <c r="G164" s="41" t="s">
        <v>135</v>
      </c>
      <c r="H164" s="43" t="s">
        <v>1332</v>
      </c>
      <c r="I164" s="43" t="s">
        <v>152</v>
      </c>
      <c r="J164" s="17">
        <v>154031196183.92001</v>
      </c>
      <c r="K164" s="32" t="s">
        <v>1092</v>
      </c>
      <c r="L164" s="32" t="s">
        <v>205</v>
      </c>
      <c r="M164" s="41">
        <v>8.25</v>
      </c>
      <c r="N164" s="32" t="s">
        <v>240</v>
      </c>
      <c r="O164" s="42" t="s">
        <v>214</v>
      </c>
      <c r="P164" s="41" t="s">
        <v>215</v>
      </c>
      <c r="Q164" s="32" t="s">
        <v>1511</v>
      </c>
      <c r="R164" s="32" t="s">
        <v>1510</v>
      </c>
      <c r="S164" s="32" t="s">
        <v>266</v>
      </c>
      <c r="T164" s="32" t="s">
        <v>307</v>
      </c>
      <c r="U164" s="32" t="s">
        <v>584</v>
      </c>
      <c r="V164" s="32" t="s">
        <v>422</v>
      </c>
      <c r="W164" s="32" t="s">
        <v>423</v>
      </c>
      <c r="X164" s="41"/>
      <c r="Y164" s="32"/>
      <c r="Z164" s="22"/>
      <c r="AA164" s="22"/>
      <c r="AB164" s="22"/>
      <c r="AC164" s="22"/>
      <c r="AD164" s="32" t="s">
        <v>492</v>
      </c>
      <c r="AE164" s="32" t="s">
        <v>516</v>
      </c>
      <c r="AF164" s="36">
        <v>154031196183.92001</v>
      </c>
      <c r="AG164" s="22"/>
      <c r="AH164" s="21"/>
      <c r="AI164" s="52"/>
      <c r="AJ164" s="22">
        <v>43235</v>
      </c>
      <c r="AK164" s="18">
        <v>1170</v>
      </c>
      <c r="AL164" s="19" t="s">
        <v>533</v>
      </c>
      <c r="AM164" s="37">
        <f t="shared" ca="1" si="39"/>
        <v>-0.79059829059829057</v>
      </c>
      <c r="AN164" s="23">
        <v>1</v>
      </c>
      <c r="AO164" s="23">
        <v>0.88</v>
      </c>
      <c r="AP164" s="24">
        <v>1</v>
      </c>
      <c r="AQ164" s="38">
        <f t="shared" si="48"/>
        <v>1</v>
      </c>
      <c r="AR164" s="39">
        <f t="shared" si="40"/>
        <v>0</v>
      </c>
      <c r="AS164" s="39">
        <f t="shared" si="41"/>
        <v>1</v>
      </c>
      <c r="AT164" s="19" t="s">
        <v>2002</v>
      </c>
      <c r="AU164" s="19">
        <f t="shared" si="44"/>
        <v>8.25</v>
      </c>
      <c r="AV164" s="19" t="str">
        <f t="shared" si="45"/>
        <v>Km</v>
      </c>
      <c r="AW164" s="33"/>
      <c r="AX164" s="33"/>
      <c r="AY164" s="33"/>
      <c r="AZ164" s="33"/>
    </row>
    <row r="165" spans="1:52" ht="90" customHeight="1" x14ac:dyDescent="0.25">
      <c r="A165" s="41"/>
      <c r="B165" s="44" t="s">
        <v>646</v>
      </c>
      <c r="C165" s="42" t="s">
        <v>940</v>
      </c>
      <c r="D165" s="32" t="s">
        <v>676</v>
      </c>
      <c r="E165" s="32" t="s">
        <v>1308</v>
      </c>
      <c r="F165" s="32" t="s">
        <v>677</v>
      </c>
      <c r="G165" s="41" t="s">
        <v>132</v>
      </c>
      <c r="H165" s="43" t="s">
        <v>1332</v>
      </c>
      <c r="I165" s="43" t="s">
        <v>1335</v>
      </c>
      <c r="J165" s="17" t="s">
        <v>678</v>
      </c>
      <c r="K165" s="32" t="s">
        <v>679</v>
      </c>
      <c r="L165" s="32" t="s">
        <v>205</v>
      </c>
      <c r="M165" s="41">
        <v>19.087</v>
      </c>
      <c r="N165" s="32" t="s">
        <v>680</v>
      </c>
      <c r="O165" s="42" t="s">
        <v>221</v>
      </c>
      <c r="P165" s="41" t="s">
        <v>227</v>
      </c>
      <c r="Q165" s="32" t="s">
        <v>681</v>
      </c>
      <c r="R165" s="32"/>
      <c r="S165" s="32" t="s">
        <v>682</v>
      </c>
      <c r="T165" s="32" t="s">
        <v>683</v>
      </c>
      <c r="U165" s="32" t="s">
        <v>584</v>
      </c>
      <c r="V165" s="32" t="s">
        <v>374</v>
      </c>
      <c r="W165" s="32" t="s">
        <v>684</v>
      </c>
      <c r="X165" s="41" t="s">
        <v>685</v>
      </c>
      <c r="Y165" s="32" t="s">
        <v>686</v>
      </c>
      <c r="Z165" s="22"/>
      <c r="AA165" s="22"/>
      <c r="AB165" s="22"/>
      <c r="AC165" s="22"/>
      <c r="AD165" s="32" t="s">
        <v>687</v>
      </c>
      <c r="AE165" s="32" t="s">
        <v>688</v>
      </c>
      <c r="AF165" s="36" t="s">
        <v>678</v>
      </c>
      <c r="AG165" s="22"/>
      <c r="AH165" s="21"/>
      <c r="AI165" s="21" t="s">
        <v>678</v>
      </c>
      <c r="AJ165" s="22">
        <v>43388</v>
      </c>
      <c r="AK165" s="18">
        <v>1080</v>
      </c>
      <c r="AL165" s="19" t="s">
        <v>689</v>
      </c>
      <c r="AM165" s="37">
        <f ca="1">(AK165-((TODAY())-AJ165))/AK165</f>
        <v>-0.79814814814814816</v>
      </c>
      <c r="AN165" s="23">
        <v>0.9</v>
      </c>
      <c r="AO165" s="23"/>
      <c r="AP165" s="24">
        <v>0.9</v>
      </c>
      <c r="AQ165" s="38">
        <f t="shared" si="48"/>
        <v>0.9</v>
      </c>
      <c r="AR165" s="39">
        <f>AQ165-AP165</f>
        <v>0</v>
      </c>
      <c r="AS165" s="39">
        <f>AN165</f>
        <v>0.9</v>
      </c>
      <c r="AT165" s="19" t="s">
        <v>1272</v>
      </c>
      <c r="AU165" s="19">
        <f t="shared" si="44"/>
        <v>17.1783</v>
      </c>
      <c r="AV165" s="19" t="str">
        <f t="shared" si="45"/>
        <v>Km</v>
      </c>
      <c r="AW165" s="33"/>
      <c r="AX165" s="33"/>
      <c r="AY165" s="33"/>
      <c r="AZ165" s="33"/>
    </row>
    <row r="166" spans="1:52" ht="135" customHeight="1" x14ac:dyDescent="0.25">
      <c r="A166" s="41"/>
      <c r="B166" s="44" t="s">
        <v>646</v>
      </c>
      <c r="C166" s="42" t="s">
        <v>941</v>
      </c>
      <c r="D166" s="32" t="s">
        <v>690</v>
      </c>
      <c r="E166" s="32" t="s">
        <v>652</v>
      </c>
      <c r="F166" s="32" t="s">
        <v>690</v>
      </c>
      <c r="G166" s="41" t="s">
        <v>135</v>
      </c>
      <c r="H166" s="43" t="s">
        <v>1332</v>
      </c>
      <c r="I166" s="43" t="s">
        <v>691</v>
      </c>
      <c r="J166" s="17" t="s">
        <v>692</v>
      </c>
      <c r="K166" s="32" t="s">
        <v>693</v>
      </c>
      <c r="L166" s="32" t="s">
        <v>208</v>
      </c>
      <c r="M166" s="32">
        <v>132</v>
      </c>
      <c r="N166" s="32" t="s">
        <v>680</v>
      </c>
      <c r="O166" s="42" t="s">
        <v>221</v>
      </c>
      <c r="P166" s="41" t="s">
        <v>694</v>
      </c>
      <c r="Q166" s="32" t="s">
        <v>695</v>
      </c>
      <c r="R166" s="32"/>
      <c r="S166" s="32" t="s">
        <v>696</v>
      </c>
      <c r="T166" s="32" t="s">
        <v>697</v>
      </c>
      <c r="U166" s="32" t="s">
        <v>588</v>
      </c>
      <c r="V166" s="32" t="s">
        <v>380</v>
      </c>
      <c r="W166" s="32" t="s">
        <v>698</v>
      </c>
      <c r="X166" s="41" t="s">
        <v>699</v>
      </c>
      <c r="Y166" s="32">
        <v>30</v>
      </c>
      <c r="Z166" s="22"/>
      <c r="AA166" s="22"/>
      <c r="AB166" s="22"/>
      <c r="AC166" s="22"/>
      <c r="AD166" s="32" t="s">
        <v>700</v>
      </c>
      <c r="AE166" s="32" t="s">
        <v>701</v>
      </c>
      <c r="AF166" s="36" t="s">
        <v>692</v>
      </c>
      <c r="AG166" s="22"/>
      <c r="AH166" s="21"/>
      <c r="AI166" s="21" t="s">
        <v>692</v>
      </c>
      <c r="AJ166" s="22">
        <v>44487</v>
      </c>
      <c r="AK166" s="18">
        <v>720</v>
      </c>
      <c r="AL166" s="19" t="s">
        <v>702</v>
      </c>
      <c r="AM166" s="37">
        <f t="shared" ref="AM166" ca="1" si="54">(AK166-((TODAY())-AJ166))/AK166</f>
        <v>-0.17083333333333334</v>
      </c>
      <c r="AN166" s="23">
        <v>2.9999999999999997E-4</v>
      </c>
      <c r="AO166" s="23">
        <v>0</v>
      </c>
      <c r="AP166" s="24">
        <v>2.9999999999999997E-4</v>
      </c>
      <c r="AQ166" s="38">
        <f t="shared" si="48"/>
        <v>2.9999999999999997E-4</v>
      </c>
      <c r="AR166" s="39">
        <f t="shared" ref="AR166:AR167" si="55">AQ166-AP166</f>
        <v>0</v>
      </c>
      <c r="AS166" s="39">
        <f t="shared" ref="AS166:AS167" si="56">AN166</f>
        <v>2.9999999999999997E-4</v>
      </c>
      <c r="AT166" s="19" t="s">
        <v>2045</v>
      </c>
      <c r="AU166" s="19">
        <f t="shared" si="44"/>
        <v>3.9599999999999996E-2</v>
      </c>
      <c r="AV166" s="19" t="str">
        <f t="shared" si="45"/>
        <v>ML d'ouvrage</v>
      </c>
      <c r="AW166" s="33"/>
      <c r="AX166" s="33"/>
      <c r="AY166" s="33"/>
      <c r="AZ166" s="33"/>
    </row>
    <row r="167" spans="1:52" ht="59.25" customHeight="1" x14ac:dyDescent="0.25">
      <c r="A167" s="41"/>
      <c r="B167" s="44" t="s">
        <v>646</v>
      </c>
      <c r="C167" s="42" t="s">
        <v>1274</v>
      </c>
      <c r="D167" s="32" t="s">
        <v>1274</v>
      </c>
      <c r="E167" s="32" t="s">
        <v>1310</v>
      </c>
      <c r="F167" s="32" t="s">
        <v>705</v>
      </c>
      <c r="G167" s="41" t="s">
        <v>144</v>
      </c>
      <c r="H167" s="43" t="s">
        <v>130</v>
      </c>
      <c r="I167" s="43" t="s">
        <v>953</v>
      </c>
      <c r="J167" s="17">
        <v>760708840</v>
      </c>
      <c r="K167" s="32" t="s">
        <v>706</v>
      </c>
      <c r="L167" s="32" t="s">
        <v>205</v>
      </c>
      <c r="M167" s="41">
        <v>0.52</v>
      </c>
      <c r="N167" s="32"/>
      <c r="O167" s="42" t="s">
        <v>214</v>
      </c>
      <c r="P167" s="41" t="s">
        <v>707</v>
      </c>
      <c r="Q167" s="32" t="s">
        <v>1512</v>
      </c>
      <c r="R167" s="32" t="s">
        <v>1513</v>
      </c>
      <c r="S167" s="32" t="s">
        <v>708</v>
      </c>
      <c r="T167" s="32" t="s">
        <v>709</v>
      </c>
      <c r="U167" s="32" t="s">
        <v>594</v>
      </c>
      <c r="V167" s="32" t="s">
        <v>710</v>
      </c>
      <c r="W167" s="32" t="s">
        <v>710</v>
      </c>
      <c r="X167" s="41" t="s">
        <v>711</v>
      </c>
      <c r="Y167" s="32">
        <v>4</v>
      </c>
      <c r="Z167" s="22"/>
      <c r="AA167" s="22"/>
      <c r="AB167" s="22"/>
      <c r="AC167" s="22"/>
      <c r="AD167" s="32" t="s">
        <v>712</v>
      </c>
      <c r="AE167" s="32" t="s">
        <v>705</v>
      </c>
      <c r="AF167" s="36">
        <v>760708840</v>
      </c>
      <c r="AG167" s="22"/>
      <c r="AH167" s="21"/>
      <c r="AI167" s="21">
        <v>760708840</v>
      </c>
      <c r="AJ167" s="22">
        <v>44354</v>
      </c>
      <c r="AK167" s="18">
        <v>30</v>
      </c>
      <c r="AL167" s="19" t="s">
        <v>713</v>
      </c>
      <c r="AM167" s="37">
        <v>0.45</v>
      </c>
      <c r="AN167" s="23">
        <v>0.3</v>
      </c>
      <c r="AO167" s="21">
        <v>0</v>
      </c>
      <c r="AP167" s="24">
        <v>0.3</v>
      </c>
      <c r="AQ167" s="38">
        <f t="shared" si="48"/>
        <v>0.3</v>
      </c>
      <c r="AR167" s="39">
        <f t="shared" si="55"/>
        <v>0</v>
      </c>
      <c r="AS167" s="39">
        <f t="shared" si="56"/>
        <v>0.3</v>
      </c>
      <c r="AT167" s="19" t="s">
        <v>714</v>
      </c>
      <c r="AU167" s="19">
        <f t="shared" si="44"/>
        <v>0.156</v>
      </c>
      <c r="AV167" s="19" t="str">
        <f t="shared" si="45"/>
        <v>Km</v>
      </c>
      <c r="AW167" s="33"/>
      <c r="AX167" s="33"/>
      <c r="AY167" s="33"/>
      <c r="AZ167" s="33"/>
    </row>
    <row r="168" spans="1:52" ht="45" customHeight="1" x14ac:dyDescent="0.25">
      <c r="A168" s="41"/>
      <c r="B168" s="44" t="s">
        <v>646</v>
      </c>
      <c r="C168" s="42">
        <v>369</v>
      </c>
      <c r="D168" s="32" t="s">
        <v>624</v>
      </c>
      <c r="E168" s="32" t="s">
        <v>651</v>
      </c>
      <c r="F168" s="32" t="s">
        <v>833</v>
      </c>
      <c r="G168" s="41" t="s">
        <v>144</v>
      </c>
      <c r="H168" s="43" t="s">
        <v>131</v>
      </c>
      <c r="I168" s="43" t="s">
        <v>953</v>
      </c>
      <c r="J168" s="17">
        <v>200000000</v>
      </c>
      <c r="K168" s="32" t="s">
        <v>834</v>
      </c>
      <c r="L168" s="32" t="s">
        <v>208</v>
      </c>
      <c r="M168" s="41">
        <v>1</v>
      </c>
      <c r="N168" s="32"/>
      <c r="O168" s="42" t="s">
        <v>214</v>
      </c>
      <c r="P168" s="41"/>
      <c r="Q168" s="32"/>
      <c r="R168" s="32"/>
      <c r="S168" s="32" t="s">
        <v>835</v>
      </c>
      <c r="T168" s="32"/>
      <c r="U168" s="32" t="s">
        <v>585</v>
      </c>
      <c r="V168" s="32" t="s">
        <v>317</v>
      </c>
      <c r="W168" s="32" t="s">
        <v>836</v>
      </c>
      <c r="X168" s="41"/>
      <c r="Y168" s="32"/>
      <c r="Z168" s="22"/>
      <c r="AA168" s="22"/>
      <c r="AB168" s="22"/>
      <c r="AC168" s="22"/>
      <c r="AD168" s="32"/>
      <c r="AE168" s="32" t="s">
        <v>833</v>
      </c>
      <c r="AF168" s="36"/>
      <c r="AG168" s="22"/>
      <c r="AH168" s="21"/>
      <c r="AI168" s="21"/>
      <c r="AJ168" s="22"/>
      <c r="AK168" s="18"/>
      <c r="AL168" s="19"/>
      <c r="AM168" s="37" t="e">
        <f t="shared" ref="AM168:AM173" ca="1" si="57">(AK168-((TODAY())-AJ168))/AK168</f>
        <v>#DIV/0!</v>
      </c>
      <c r="AN168" s="23"/>
      <c r="AO168" s="21"/>
      <c r="AP168" s="24">
        <v>0</v>
      </c>
      <c r="AQ168" s="38">
        <f>AN168</f>
        <v>0</v>
      </c>
      <c r="AR168" s="39">
        <f>AQ168-AP168</f>
        <v>0</v>
      </c>
      <c r="AS168" s="39">
        <f>AN168</f>
        <v>0</v>
      </c>
      <c r="AT168" s="19" t="s">
        <v>837</v>
      </c>
      <c r="AU168" s="19">
        <f t="shared" si="44"/>
        <v>0</v>
      </c>
      <c r="AV168" s="19" t="str">
        <f t="shared" si="45"/>
        <v>ML d'ouvrage</v>
      </c>
      <c r="AW168" s="33"/>
      <c r="AX168" s="33"/>
      <c r="AY168" s="33"/>
      <c r="AZ168" s="33"/>
    </row>
    <row r="169" spans="1:52" ht="45" customHeight="1" x14ac:dyDescent="0.25">
      <c r="A169" s="41"/>
      <c r="B169" s="44" t="s">
        <v>646</v>
      </c>
      <c r="C169" s="42">
        <v>369</v>
      </c>
      <c r="D169" s="32" t="s">
        <v>624</v>
      </c>
      <c r="E169" s="32" t="s">
        <v>651</v>
      </c>
      <c r="F169" s="32" t="s">
        <v>838</v>
      </c>
      <c r="G169" s="41" t="s">
        <v>144</v>
      </c>
      <c r="H169" s="43" t="s">
        <v>131</v>
      </c>
      <c r="I169" s="43" t="s">
        <v>953</v>
      </c>
      <c r="J169" s="17">
        <v>172500000</v>
      </c>
      <c r="K169" s="32" t="s">
        <v>834</v>
      </c>
      <c r="L169" s="32" t="s">
        <v>208</v>
      </c>
      <c r="M169" s="32"/>
      <c r="N169" s="32"/>
      <c r="O169" s="42" t="s">
        <v>214</v>
      </c>
      <c r="P169" s="41"/>
      <c r="Q169" s="32"/>
      <c r="R169" s="32"/>
      <c r="S169" s="32" t="s">
        <v>839</v>
      </c>
      <c r="T169" s="32"/>
      <c r="U169" s="32" t="s">
        <v>585</v>
      </c>
      <c r="V169" s="32" t="s">
        <v>840</v>
      </c>
      <c r="W169" s="32" t="s">
        <v>840</v>
      </c>
      <c r="X169" s="41"/>
      <c r="Y169" s="32"/>
      <c r="Z169" s="22"/>
      <c r="AA169" s="22"/>
      <c r="AB169" s="22"/>
      <c r="AC169" s="22"/>
      <c r="AD169" s="32"/>
      <c r="AE169" s="32" t="s">
        <v>838</v>
      </c>
      <c r="AF169" s="36"/>
      <c r="AG169" s="22"/>
      <c r="AH169" s="21"/>
      <c r="AI169" s="21"/>
      <c r="AJ169" s="22"/>
      <c r="AK169" s="18"/>
      <c r="AL169" s="19"/>
      <c r="AM169" s="37" t="e">
        <f t="shared" ca="1" si="57"/>
        <v>#DIV/0!</v>
      </c>
      <c r="AN169" s="23"/>
      <c r="AO169" s="21"/>
      <c r="AP169" s="24">
        <v>0</v>
      </c>
      <c r="AQ169" s="38">
        <f t="shared" ref="AQ169:AQ175" si="58">AN169</f>
        <v>0</v>
      </c>
      <c r="AR169" s="39">
        <f>AQ169-AP169</f>
        <v>0</v>
      </c>
      <c r="AS169" s="39">
        <f>AN169</f>
        <v>0</v>
      </c>
      <c r="AT169" s="19" t="s">
        <v>837</v>
      </c>
      <c r="AU169" s="19">
        <f t="shared" si="44"/>
        <v>0</v>
      </c>
      <c r="AV169" s="19" t="str">
        <f t="shared" si="45"/>
        <v>ML d'ouvrage</v>
      </c>
      <c r="AW169" s="33"/>
      <c r="AX169" s="33"/>
      <c r="AY169" s="33"/>
      <c r="AZ169" s="33"/>
    </row>
    <row r="170" spans="1:52" ht="38.25" customHeight="1" x14ac:dyDescent="0.25">
      <c r="A170" s="41"/>
      <c r="B170" s="44" t="s">
        <v>646</v>
      </c>
      <c r="C170" s="42">
        <v>369</v>
      </c>
      <c r="D170" s="32" t="s">
        <v>624</v>
      </c>
      <c r="E170" s="32" t="s">
        <v>651</v>
      </c>
      <c r="F170" s="32" t="s">
        <v>841</v>
      </c>
      <c r="G170" s="41" t="s">
        <v>144</v>
      </c>
      <c r="H170" s="43" t="s">
        <v>131</v>
      </c>
      <c r="I170" s="43" t="s">
        <v>953</v>
      </c>
      <c r="J170" s="17">
        <v>225000000</v>
      </c>
      <c r="K170" s="32" t="s">
        <v>834</v>
      </c>
      <c r="L170" s="32" t="s">
        <v>208</v>
      </c>
      <c r="M170" s="41"/>
      <c r="N170" s="32"/>
      <c r="O170" s="42" t="s">
        <v>214</v>
      </c>
      <c r="P170" s="41"/>
      <c r="Q170" s="32"/>
      <c r="R170" s="32"/>
      <c r="S170" s="32" t="s">
        <v>842</v>
      </c>
      <c r="T170" s="32"/>
      <c r="U170" s="32" t="s">
        <v>599</v>
      </c>
      <c r="V170" s="32" t="s">
        <v>843</v>
      </c>
      <c r="W170" s="32" t="s">
        <v>843</v>
      </c>
      <c r="X170" s="41"/>
      <c r="Y170" s="32"/>
      <c r="Z170" s="22"/>
      <c r="AA170" s="22"/>
      <c r="AB170" s="22"/>
      <c r="AC170" s="22"/>
      <c r="AD170" s="32"/>
      <c r="AE170" s="32" t="s">
        <v>841</v>
      </c>
      <c r="AF170" s="36"/>
      <c r="AG170" s="22"/>
      <c r="AH170" s="21"/>
      <c r="AI170" s="21"/>
      <c r="AJ170" s="22"/>
      <c r="AK170" s="18"/>
      <c r="AL170" s="19"/>
      <c r="AM170" s="37" t="e">
        <f t="shared" ca="1" si="57"/>
        <v>#DIV/0!</v>
      </c>
      <c r="AN170" s="23"/>
      <c r="AO170" s="21"/>
      <c r="AP170" s="24">
        <v>0</v>
      </c>
      <c r="AQ170" s="38">
        <f t="shared" si="58"/>
        <v>0</v>
      </c>
      <c r="AR170" s="39">
        <f>AQ170-AP170</f>
        <v>0</v>
      </c>
      <c r="AS170" s="39">
        <f>AN170</f>
        <v>0</v>
      </c>
      <c r="AT170" s="19" t="s">
        <v>844</v>
      </c>
      <c r="AU170" s="19">
        <f t="shared" si="44"/>
        <v>0</v>
      </c>
      <c r="AV170" s="19" t="str">
        <f t="shared" si="45"/>
        <v>ML d'ouvrage</v>
      </c>
      <c r="AW170" s="33"/>
      <c r="AX170" s="33"/>
      <c r="AY170" s="33"/>
      <c r="AZ170" s="33"/>
    </row>
    <row r="171" spans="1:52" ht="45" customHeight="1" x14ac:dyDescent="0.25">
      <c r="A171" s="41"/>
      <c r="B171" s="44" t="s">
        <v>646</v>
      </c>
      <c r="C171" s="42">
        <v>369</v>
      </c>
      <c r="D171" s="32" t="s">
        <v>624</v>
      </c>
      <c r="E171" s="32" t="s">
        <v>651</v>
      </c>
      <c r="F171" s="32" t="s">
        <v>845</v>
      </c>
      <c r="G171" s="41" t="s">
        <v>144</v>
      </c>
      <c r="H171" s="43" t="s">
        <v>131</v>
      </c>
      <c r="I171" s="43" t="s">
        <v>953</v>
      </c>
      <c r="J171" s="17">
        <v>222000000</v>
      </c>
      <c r="K171" s="32" t="s">
        <v>834</v>
      </c>
      <c r="L171" s="32" t="s">
        <v>208</v>
      </c>
      <c r="M171" s="41">
        <v>1</v>
      </c>
      <c r="N171" s="32"/>
      <c r="O171" s="42" t="s">
        <v>214</v>
      </c>
      <c r="P171" s="41"/>
      <c r="Q171" s="32"/>
      <c r="R171" s="32"/>
      <c r="S171" s="32"/>
      <c r="T171" s="32"/>
      <c r="U171" s="32" t="s">
        <v>584</v>
      </c>
      <c r="V171" s="32" t="s">
        <v>846</v>
      </c>
      <c r="W171" s="32" t="s">
        <v>847</v>
      </c>
      <c r="X171" s="41"/>
      <c r="Y171" s="32"/>
      <c r="Z171" s="22"/>
      <c r="AA171" s="22"/>
      <c r="AB171" s="22"/>
      <c r="AC171" s="22"/>
      <c r="AD171" s="32"/>
      <c r="AE171" s="32" t="s">
        <v>845</v>
      </c>
      <c r="AF171" s="36"/>
      <c r="AG171" s="22"/>
      <c r="AH171" s="21"/>
      <c r="AI171" s="21"/>
      <c r="AJ171" s="22"/>
      <c r="AK171" s="18"/>
      <c r="AL171" s="19"/>
      <c r="AM171" s="37" t="e">
        <f t="shared" ca="1" si="57"/>
        <v>#DIV/0!</v>
      </c>
      <c r="AN171" s="23"/>
      <c r="AO171" s="21"/>
      <c r="AP171" s="24">
        <v>0</v>
      </c>
      <c r="AQ171" s="38">
        <f t="shared" si="58"/>
        <v>0</v>
      </c>
      <c r="AR171" s="39">
        <f>AQ171-AP171</f>
        <v>0</v>
      </c>
      <c r="AS171" s="39">
        <f>AN171</f>
        <v>0</v>
      </c>
      <c r="AT171" s="19" t="s">
        <v>848</v>
      </c>
      <c r="AU171" s="19">
        <f t="shared" si="44"/>
        <v>0</v>
      </c>
      <c r="AV171" s="19" t="str">
        <f t="shared" si="45"/>
        <v>ML d'ouvrage</v>
      </c>
      <c r="AW171" s="33"/>
      <c r="AX171" s="33"/>
      <c r="AY171" s="33"/>
      <c r="AZ171" s="33"/>
    </row>
    <row r="172" spans="1:52" ht="45" customHeight="1" x14ac:dyDescent="0.25">
      <c r="A172" s="41"/>
      <c r="B172" s="44" t="s">
        <v>646</v>
      </c>
      <c r="C172" s="42">
        <v>369</v>
      </c>
      <c r="D172" s="32" t="s">
        <v>624</v>
      </c>
      <c r="E172" s="32" t="s">
        <v>651</v>
      </c>
      <c r="F172" s="32" t="s">
        <v>849</v>
      </c>
      <c r="G172" s="41" t="s">
        <v>144</v>
      </c>
      <c r="H172" s="43" t="s">
        <v>131</v>
      </c>
      <c r="I172" s="43" t="s">
        <v>953</v>
      </c>
      <c r="J172" s="17">
        <v>400000000</v>
      </c>
      <c r="K172" s="32" t="s">
        <v>834</v>
      </c>
      <c r="L172" s="32" t="s">
        <v>208</v>
      </c>
      <c r="M172" s="41">
        <v>1</v>
      </c>
      <c r="N172" s="32"/>
      <c r="O172" s="42" t="s">
        <v>214</v>
      </c>
      <c r="P172" s="41"/>
      <c r="Q172" s="32"/>
      <c r="R172" s="32"/>
      <c r="S172" s="32"/>
      <c r="T172" s="32"/>
      <c r="U172" s="32" t="s">
        <v>584</v>
      </c>
      <c r="V172" s="32" t="s">
        <v>846</v>
      </c>
      <c r="W172" s="32" t="s">
        <v>850</v>
      </c>
      <c r="X172" s="41"/>
      <c r="Y172" s="32"/>
      <c r="Z172" s="22"/>
      <c r="AA172" s="22"/>
      <c r="AB172" s="22"/>
      <c r="AC172" s="22"/>
      <c r="AD172" s="32"/>
      <c r="AE172" s="32" t="s">
        <v>849</v>
      </c>
      <c r="AF172" s="36"/>
      <c r="AG172" s="22"/>
      <c r="AH172" s="21"/>
      <c r="AI172" s="21"/>
      <c r="AJ172" s="22"/>
      <c r="AK172" s="18"/>
      <c r="AL172" s="19"/>
      <c r="AM172" s="37" t="e">
        <f t="shared" ca="1" si="57"/>
        <v>#DIV/0!</v>
      </c>
      <c r="AN172" s="23"/>
      <c r="AO172" s="21"/>
      <c r="AP172" s="24">
        <v>0</v>
      </c>
      <c r="AQ172" s="38">
        <f t="shared" si="58"/>
        <v>0</v>
      </c>
      <c r="AR172" s="39">
        <f t="shared" ref="AR172:AR175" si="59">AQ172-AP172</f>
        <v>0</v>
      </c>
      <c r="AS172" s="39"/>
      <c r="AT172" s="19" t="s">
        <v>848</v>
      </c>
      <c r="AU172" s="19">
        <f t="shared" si="44"/>
        <v>0</v>
      </c>
      <c r="AV172" s="19" t="str">
        <f t="shared" si="45"/>
        <v>ML d'ouvrage</v>
      </c>
      <c r="AW172" s="33"/>
      <c r="AX172" s="33"/>
      <c r="AY172" s="33"/>
      <c r="AZ172" s="33"/>
    </row>
    <row r="173" spans="1:52" ht="38.25" customHeight="1" x14ac:dyDescent="0.25">
      <c r="A173" s="41"/>
      <c r="B173" s="44" t="s">
        <v>646</v>
      </c>
      <c r="C173" s="42">
        <v>369</v>
      </c>
      <c r="D173" s="32" t="s">
        <v>624</v>
      </c>
      <c r="E173" s="32" t="s">
        <v>651</v>
      </c>
      <c r="F173" s="32" t="s">
        <v>851</v>
      </c>
      <c r="G173" s="41" t="s">
        <v>144</v>
      </c>
      <c r="H173" s="43" t="s">
        <v>131</v>
      </c>
      <c r="I173" s="43" t="s">
        <v>953</v>
      </c>
      <c r="J173" s="17">
        <v>50000000</v>
      </c>
      <c r="K173" s="32" t="s">
        <v>834</v>
      </c>
      <c r="L173" s="32" t="s">
        <v>205</v>
      </c>
      <c r="M173" s="41">
        <v>87</v>
      </c>
      <c r="N173" s="32"/>
      <c r="O173" s="42" t="s">
        <v>214</v>
      </c>
      <c r="P173" s="41"/>
      <c r="Q173" s="32"/>
      <c r="R173" s="32"/>
      <c r="S173" s="32" t="s">
        <v>852</v>
      </c>
      <c r="T173" s="32" t="s">
        <v>853</v>
      </c>
      <c r="U173" s="32" t="s">
        <v>586</v>
      </c>
      <c r="V173" s="32" t="s">
        <v>854</v>
      </c>
      <c r="W173" s="32" t="s">
        <v>854</v>
      </c>
      <c r="X173" s="41"/>
      <c r="Y173" s="32"/>
      <c r="Z173" s="22"/>
      <c r="AA173" s="22"/>
      <c r="AB173" s="22"/>
      <c r="AC173" s="22"/>
      <c r="AD173" s="32" t="s">
        <v>855</v>
      </c>
      <c r="AE173" s="32" t="s">
        <v>851</v>
      </c>
      <c r="AF173" s="36">
        <v>44884300</v>
      </c>
      <c r="AG173" s="22"/>
      <c r="AH173" s="21"/>
      <c r="AI173" s="21"/>
      <c r="AJ173" s="22"/>
      <c r="AK173" s="18">
        <v>45</v>
      </c>
      <c r="AL173" s="19" t="s">
        <v>856</v>
      </c>
      <c r="AM173" s="37">
        <f t="shared" ca="1" si="57"/>
        <v>-1006.3333333333334</v>
      </c>
      <c r="AN173" s="23"/>
      <c r="AO173" s="21">
        <v>0</v>
      </c>
      <c r="AP173" s="24">
        <v>0</v>
      </c>
      <c r="AQ173" s="38">
        <f t="shared" si="58"/>
        <v>0</v>
      </c>
      <c r="AR173" s="39">
        <f t="shared" si="59"/>
        <v>0</v>
      </c>
      <c r="AS173" s="39"/>
      <c r="AT173" s="19" t="s">
        <v>857</v>
      </c>
      <c r="AU173" s="19">
        <f t="shared" si="44"/>
        <v>0</v>
      </c>
      <c r="AV173" s="19" t="str">
        <f t="shared" si="45"/>
        <v>Km</v>
      </c>
      <c r="AW173" s="33"/>
      <c r="AX173" s="33"/>
      <c r="AY173" s="33"/>
      <c r="AZ173" s="33"/>
    </row>
    <row r="174" spans="1:52" ht="63.75" customHeight="1" x14ac:dyDescent="0.25">
      <c r="A174" s="41"/>
      <c r="B174" s="44" t="s">
        <v>646</v>
      </c>
      <c r="C174" s="42" t="s">
        <v>1274</v>
      </c>
      <c r="D174" s="32" t="s">
        <v>1274</v>
      </c>
      <c r="E174" s="32" t="s">
        <v>651</v>
      </c>
      <c r="F174" s="32" t="s">
        <v>872</v>
      </c>
      <c r="G174" s="41" t="s">
        <v>144</v>
      </c>
      <c r="H174" s="43" t="s">
        <v>130</v>
      </c>
      <c r="I174" s="43" t="s">
        <v>953</v>
      </c>
      <c r="J174" s="17">
        <v>1300000000</v>
      </c>
      <c r="K174" s="32" t="s">
        <v>834</v>
      </c>
      <c r="L174" s="32" t="s">
        <v>208</v>
      </c>
      <c r="M174" s="41">
        <v>1</v>
      </c>
      <c r="N174" s="32"/>
      <c r="O174" s="42" t="s">
        <v>214</v>
      </c>
      <c r="P174" s="41"/>
      <c r="Q174" s="32"/>
      <c r="R174" s="32"/>
      <c r="S174" s="32" t="s">
        <v>873</v>
      </c>
      <c r="T174" s="32"/>
      <c r="U174" s="32" t="s">
        <v>602</v>
      </c>
      <c r="V174" s="32" t="s">
        <v>874</v>
      </c>
      <c r="W174" s="32" t="s">
        <v>875</v>
      </c>
      <c r="X174" s="41"/>
      <c r="Y174" s="32"/>
      <c r="Z174" s="22">
        <v>44483</v>
      </c>
      <c r="AA174" s="22">
        <v>44489</v>
      </c>
      <c r="AB174" s="22">
        <v>44494</v>
      </c>
      <c r="AC174" s="22"/>
      <c r="AD174" s="32" t="s">
        <v>876</v>
      </c>
      <c r="AE174" s="32" t="s">
        <v>872</v>
      </c>
      <c r="AF174" s="36">
        <v>1213945200</v>
      </c>
      <c r="AG174" s="22"/>
      <c r="AH174" s="21"/>
      <c r="AI174" s="21"/>
      <c r="AJ174" s="22"/>
      <c r="AK174" s="18">
        <v>120</v>
      </c>
      <c r="AL174" s="19" t="s">
        <v>877</v>
      </c>
      <c r="AM174" s="37"/>
      <c r="AN174" s="23"/>
      <c r="AO174" s="21"/>
      <c r="AP174" s="24">
        <v>0</v>
      </c>
      <c r="AQ174" s="38">
        <f t="shared" si="58"/>
        <v>0</v>
      </c>
      <c r="AR174" s="39">
        <f t="shared" si="59"/>
        <v>0</v>
      </c>
      <c r="AS174" s="39"/>
      <c r="AT174" s="19" t="s">
        <v>878</v>
      </c>
      <c r="AU174" s="19">
        <f t="shared" si="44"/>
        <v>0</v>
      </c>
      <c r="AV174" s="19" t="str">
        <f t="shared" si="45"/>
        <v>ML d'ouvrage</v>
      </c>
      <c r="AW174" s="33"/>
      <c r="AX174" s="33"/>
      <c r="AY174" s="33"/>
      <c r="AZ174" s="33"/>
    </row>
    <row r="175" spans="1:52" ht="45" customHeight="1" x14ac:dyDescent="0.25">
      <c r="A175" s="41"/>
      <c r="B175" s="44" t="s">
        <v>646</v>
      </c>
      <c r="C175" s="42" t="s">
        <v>1274</v>
      </c>
      <c r="D175" s="32" t="s">
        <v>1274</v>
      </c>
      <c r="E175" s="32" t="s">
        <v>651</v>
      </c>
      <c r="F175" s="32" t="s">
        <v>879</v>
      </c>
      <c r="G175" s="41" t="s">
        <v>880</v>
      </c>
      <c r="H175" s="43" t="s">
        <v>130</v>
      </c>
      <c r="I175" s="43" t="s">
        <v>953</v>
      </c>
      <c r="J175" s="17">
        <v>6000000000</v>
      </c>
      <c r="K175" s="32" t="s">
        <v>834</v>
      </c>
      <c r="L175" s="32" t="s">
        <v>881</v>
      </c>
      <c r="M175" s="41">
        <v>152.4</v>
      </c>
      <c r="N175" s="32"/>
      <c r="O175" s="42" t="s">
        <v>214</v>
      </c>
      <c r="P175" s="41"/>
      <c r="Q175" s="32"/>
      <c r="R175" s="32"/>
      <c r="S175" s="32"/>
      <c r="T175" s="32"/>
      <c r="U175" s="32" t="s">
        <v>1621</v>
      </c>
      <c r="V175" s="32" t="s">
        <v>376</v>
      </c>
      <c r="W175" s="32" t="s">
        <v>376</v>
      </c>
      <c r="X175" s="41"/>
      <c r="Y175" s="32"/>
      <c r="Z175" s="22"/>
      <c r="AA175" s="22"/>
      <c r="AB175" s="22"/>
      <c r="AC175" s="22"/>
      <c r="AD175" s="32" t="s">
        <v>882</v>
      </c>
      <c r="AE175" s="32" t="s">
        <v>883</v>
      </c>
      <c r="AF175" s="36">
        <v>6990000000</v>
      </c>
      <c r="AG175" s="22"/>
      <c r="AH175" s="21"/>
      <c r="AI175" s="21"/>
      <c r="AJ175" s="22"/>
      <c r="AK175" s="18">
        <v>90</v>
      </c>
      <c r="AL175" s="19" t="s">
        <v>884</v>
      </c>
      <c r="AM175" s="37"/>
      <c r="AN175" s="23"/>
      <c r="AO175" s="21"/>
      <c r="AP175" s="24">
        <v>0</v>
      </c>
      <c r="AQ175" s="38">
        <f t="shared" si="58"/>
        <v>0</v>
      </c>
      <c r="AR175" s="39">
        <f t="shared" si="59"/>
        <v>0</v>
      </c>
      <c r="AS175" s="39"/>
      <c r="AT175" s="19" t="s">
        <v>885</v>
      </c>
      <c r="AU175" s="19">
        <f t="shared" si="44"/>
        <v>0</v>
      </c>
      <c r="AV175" s="19" t="str">
        <f t="shared" si="45"/>
        <v>ml de pont mabey livré</v>
      </c>
      <c r="AW175" s="33"/>
      <c r="AX175" s="33"/>
      <c r="AY175" s="33"/>
      <c r="AZ175" s="33"/>
    </row>
    <row r="176" spans="1:52" ht="60" customHeight="1" x14ac:dyDescent="0.25">
      <c r="A176" s="41"/>
      <c r="B176" s="44" t="s">
        <v>646</v>
      </c>
      <c r="C176" s="42" t="s">
        <v>886</v>
      </c>
      <c r="D176" s="32" t="s">
        <v>927</v>
      </c>
      <c r="E176" s="32" t="s">
        <v>652</v>
      </c>
      <c r="F176" s="32" t="s">
        <v>928</v>
      </c>
      <c r="G176" s="41" t="s">
        <v>137</v>
      </c>
      <c r="H176" s="43" t="s">
        <v>1332</v>
      </c>
      <c r="I176" s="43" t="s">
        <v>1336</v>
      </c>
      <c r="J176" s="17">
        <v>0</v>
      </c>
      <c r="K176" s="32" t="s">
        <v>929</v>
      </c>
      <c r="L176" s="32" t="s">
        <v>930</v>
      </c>
      <c r="M176" s="41">
        <v>1</v>
      </c>
      <c r="N176" s="32" t="s">
        <v>930</v>
      </c>
      <c r="O176" s="42" t="s">
        <v>214</v>
      </c>
      <c r="P176" s="41" t="str">
        <f>N176</f>
        <v>Pourcentage de décompte régularisé</v>
      </c>
      <c r="Q176" s="32" t="s">
        <v>931</v>
      </c>
      <c r="R176" s="32"/>
      <c r="S176" s="32" t="s">
        <v>931</v>
      </c>
      <c r="T176" s="32" t="s">
        <v>931</v>
      </c>
      <c r="U176" s="32" t="s">
        <v>932</v>
      </c>
      <c r="V176" s="32" t="s">
        <v>931</v>
      </c>
      <c r="W176" s="32" t="s">
        <v>931</v>
      </c>
      <c r="X176" s="41"/>
      <c r="Y176" s="32"/>
      <c r="Z176" s="22" t="s">
        <v>933</v>
      </c>
      <c r="AA176" s="22" t="s">
        <v>933</v>
      </c>
      <c r="AB176" s="22" t="s">
        <v>933</v>
      </c>
      <c r="AC176" s="22" t="s">
        <v>933</v>
      </c>
      <c r="AD176" s="32" t="s">
        <v>934</v>
      </c>
      <c r="AE176" s="32" t="s">
        <v>928</v>
      </c>
      <c r="AF176" s="36">
        <v>2263408032</v>
      </c>
      <c r="AG176" s="22"/>
      <c r="AH176" s="21"/>
      <c r="AI176" s="36">
        <v>1886173360</v>
      </c>
      <c r="AJ176" s="22">
        <v>43524</v>
      </c>
      <c r="AK176" s="18">
        <v>595</v>
      </c>
      <c r="AL176" s="19" t="s">
        <v>935</v>
      </c>
      <c r="AM176" s="37">
        <v>0.92282696994313596</v>
      </c>
      <c r="AN176" s="23">
        <v>1</v>
      </c>
      <c r="AO176" s="19" t="s">
        <v>936</v>
      </c>
      <c r="AP176" s="24">
        <v>1</v>
      </c>
      <c r="AQ176" s="38">
        <f>AN176</f>
        <v>1</v>
      </c>
      <c r="AR176" s="39">
        <f>AQ176-AP176</f>
        <v>0</v>
      </c>
      <c r="AS176" s="39">
        <f>AN176</f>
        <v>1</v>
      </c>
      <c r="AT176" s="19"/>
      <c r="AU176" s="19">
        <f t="shared" si="44"/>
        <v>1</v>
      </c>
      <c r="AV176" s="19" t="str">
        <f t="shared" si="45"/>
        <v>Pourcentage de décompte régularisé</v>
      </c>
      <c r="AW176" s="33"/>
      <c r="AX176" s="33"/>
      <c r="AY176" s="33"/>
      <c r="AZ176" s="33"/>
    </row>
    <row r="177" spans="1:52" ht="38.25" customHeight="1" x14ac:dyDescent="0.25">
      <c r="A177" s="41"/>
      <c r="B177" s="44" t="s">
        <v>646</v>
      </c>
      <c r="C177" s="42" t="s">
        <v>886</v>
      </c>
      <c r="D177" s="32" t="s">
        <v>927</v>
      </c>
      <c r="E177" s="32" t="s">
        <v>652</v>
      </c>
      <c r="F177" s="32" t="s">
        <v>937</v>
      </c>
      <c r="G177" s="41" t="s">
        <v>136</v>
      </c>
      <c r="H177" s="43" t="s">
        <v>1332</v>
      </c>
      <c r="I177" s="43" t="s">
        <v>1336</v>
      </c>
      <c r="J177" s="17">
        <v>2400000000</v>
      </c>
      <c r="K177" s="32" t="s">
        <v>929</v>
      </c>
      <c r="L177" s="32" t="s">
        <v>930</v>
      </c>
      <c r="M177" s="41">
        <v>1</v>
      </c>
      <c r="N177" s="32" t="s">
        <v>930</v>
      </c>
      <c r="O177" s="42" t="s">
        <v>214</v>
      </c>
      <c r="P177" s="41" t="str">
        <f t="shared" ref="P177" si="60">N177</f>
        <v>Pourcentage de décompte régularisé</v>
      </c>
      <c r="Q177" s="32" t="s">
        <v>931</v>
      </c>
      <c r="R177" s="32"/>
      <c r="S177" s="32" t="s">
        <v>931</v>
      </c>
      <c r="T177" s="32" t="s">
        <v>931</v>
      </c>
      <c r="U177" s="32" t="s">
        <v>932</v>
      </c>
      <c r="V177" s="32" t="s">
        <v>931</v>
      </c>
      <c r="W177" s="32" t="s">
        <v>931</v>
      </c>
      <c r="X177" s="41"/>
      <c r="Y177" s="32"/>
      <c r="Z177" s="22" t="s">
        <v>933</v>
      </c>
      <c r="AA177" s="22" t="s">
        <v>933</v>
      </c>
      <c r="AB177" s="22" t="s">
        <v>933</v>
      </c>
      <c r="AC177" s="22" t="s">
        <v>933</v>
      </c>
      <c r="AD177" s="32" t="s">
        <v>938</v>
      </c>
      <c r="AE177" s="32" t="s">
        <v>937</v>
      </c>
      <c r="AF177" s="36">
        <v>19948693667.693401</v>
      </c>
      <c r="AG177" s="22"/>
      <c r="AH177" s="21"/>
      <c r="AI177" s="36">
        <v>15958954934.15472</v>
      </c>
      <c r="AJ177" s="22">
        <v>42922</v>
      </c>
      <c r="AK177" s="18">
        <v>37</v>
      </c>
      <c r="AL177" s="19" t="s">
        <v>533</v>
      </c>
      <c r="AM177" s="37">
        <v>1.0299295774647901</v>
      </c>
      <c r="AN177" s="23">
        <v>1</v>
      </c>
      <c r="AO177" s="23">
        <v>0.9</v>
      </c>
      <c r="AP177" s="24">
        <v>1</v>
      </c>
      <c r="AQ177" s="38">
        <f t="shared" ref="AQ177" si="61">AN177</f>
        <v>1</v>
      </c>
      <c r="AR177" s="39">
        <f t="shared" ref="AR177:AR179" si="62">AQ177-AP177</f>
        <v>0</v>
      </c>
      <c r="AS177" s="39">
        <f t="shared" ref="AS177:AS179" si="63">AN177</f>
        <v>1</v>
      </c>
      <c r="AT177" s="19"/>
      <c r="AU177" s="19">
        <f t="shared" si="44"/>
        <v>1</v>
      </c>
      <c r="AV177" s="19" t="str">
        <f t="shared" si="45"/>
        <v>Pourcentage de décompte régularisé</v>
      </c>
      <c r="AW177" s="33"/>
      <c r="AX177" s="33"/>
      <c r="AY177" s="33"/>
      <c r="AZ177" s="33"/>
    </row>
    <row r="178" spans="1:52" ht="38.25" customHeight="1" x14ac:dyDescent="0.25">
      <c r="A178" s="41"/>
      <c r="B178" s="44">
        <v>206</v>
      </c>
      <c r="C178" s="53" t="s">
        <v>1944</v>
      </c>
      <c r="D178" s="32" t="s">
        <v>1583</v>
      </c>
      <c r="E178" s="32" t="s">
        <v>1308</v>
      </c>
      <c r="F178" s="32" t="s">
        <v>1584</v>
      </c>
      <c r="G178" s="41" t="s">
        <v>132</v>
      </c>
      <c r="H178" s="43" t="s">
        <v>1332</v>
      </c>
      <c r="I178" s="43" t="s">
        <v>1585</v>
      </c>
      <c r="J178" s="17">
        <v>184083839989.73999</v>
      </c>
      <c r="K178" s="32" t="s">
        <v>1586</v>
      </c>
      <c r="L178" s="32" t="s">
        <v>205</v>
      </c>
      <c r="M178" s="41">
        <v>10</v>
      </c>
      <c r="N178" s="32" t="s">
        <v>1566</v>
      </c>
      <c r="O178" s="42" t="s">
        <v>214</v>
      </c>
      <c r="P178" s="41" t="s">
        <v>1587</v>
      </c>
      <c r="Q178" s="32"/>
      <c r="R178" s="32"/>
      <c r="S178" s="32" t="s">
        <v>266</v>
      </c>
      <c r="T178" s="32" t="s">
        <v>1588</v>
      </c>
      <c r="U178" s="32" t="s">
        <v>584</v>
      </c>
      <c r="V178" s="32" t="s">
        <v>1589</v>
      </c>
      <c r="W178" s="32" t="s">
        <v>1590</v>
      </c>
      <c r="X178" s="41" t="s">
        <v>1571</v>
      </c>
      <c r="Y178" s="32"/>
      <c r="Z178" s="22"/>
      <c r="AA178" s="22"/>
      <c r="AB178" s="22"/>
      <c r="AC178" s="22"/>
      <c r="AD178" s="32" t="s">
        <v>1591</v>
      </c>
      <c r="AE178" s="32" t="s">
        <v>1584</v>
      </c>
      <c r="AF178" s="36">
        <v>184083839989.73999</v>
      </c>
      <c r="AG178" s="22"/>
      <c r="AH178" s="21"/>
      <c r="AI178" s="21"/>
      <c r="AJ178" s="22">
        <v>43111</v>
      </c>
      <c r="AK178" s="18"/>
      <c r="AL178" s="19" t="s">
        <v>1592</v>
      </c>
      <c r="AM178" s="37">
        <v>1</v>
      </c>
      <c r="AN178" s="23">
        <v>1</v>
      </c>
      <c r="AO178" s="23"/>
      <c r="AP178" s="24">
        <v>1</v>
      </c>
      <c r="AQ178" s="38">
        <f t="shared" ref="AQ178" si="64">AN178</f>
        <v>1</v>
      </c>
      <c r="AR178" s="39">
        <f t="shared" si="62"/>
        <v>0</v>
      </c>
      <c r="AS178" s="39">
        <f t="shared" si="63"/>
        <v>1</v>
      </c>
      <c r="AT178" s="19" t="s">
        <v>1593</v>
      </c>
      <c r="AU178" s="19">
        <f t="shared" si="44"/>
        <v>10</v>
      </c>
      <c r="AV178" s="19" t="str">
        <f t="shared" si="45"/>
        <v>Km</v>
      </c>
      <c r="AW178" s="33"/>
      <c r="AX178" s="33"/>
      <c r="AY178" s="33"/>
      <c r="AZ178" s="33"/>
    </row>
    <row r="179" spans="1:52" ht="38.25" customHeight="1" x14ac:dyDescent="0.25">
      <c r="A179" s="41"/>
      <c r="B179" s="44" t="s">
        <v>646</v>
      </c>
      <c r="C179" s="42" t="s">
        <v>618</v>
      </c>
      <c r="D179" s="32" t="s">
        <v>640</v>
      </c>
      <c r="E179" s="32" t="s">
        <v>1917</v>
      </c>
      <c r="F179" s="32" t="s">
        <v>858</v>
      </c>
      <c r="G179" s="41" t="s">
        <v>144</v>
      </c>
      <c r="H179" s="43" t="s">
        <v>131</v>
      </c>
      <c r="I179" s="43" t="s">
        <v>953</v>
      </c>
      <c r="J179" s="17">
        <v>189325000</v>
      </c>
      <c r="K179" s="32" t="s">
        <v>834</v>
      </c>
      <c r="L179" s="32" t="s">
        <v>205</v>
      </c>
      <c r="M179" s="41">
        <v>0.36</v>
      </c>
      <c r="N179" s="32"/>
      <c r="O179" s="42" t="s">
        <v>214</v>
      </c>
      <c r="P179" s="41"/>
      <c r="Q179" s="32"/>
      <c r="R179" s="32"/>
      <c r="S179" s="32" t="s">
        <v>859</v>
      </c>
      <c r="T179" s="32" t="s">
        <v>860</v>
      </c>
      <c r="U179" s="32" t="s">
        <v>586</v>
      </c>
      <c r="V179" s="32" t="s">
        <v>861</v>
      </c>
      <c r="W179" s="32" t="s">
        <v>862</v>
      </c>
      <c r="X179" s="41"/>
      <c r="Y179" s="32"/>
      <c r="Z179" s="22"/>
      <c r="AA179" s="22"/>
      <c r="AB179" s="22"/>
      <c r="AC179" s="22"/>
      <c r="AD179" s="32" t="s">
        <v>863</v>
      </c>
      <c r="AE179" s="32" t="s">
        <v>864</v>
      </c>
      <c r="AF179" s="36">
        <v>189325000</v>
      </c>
      <c r="AG179" s="22"/>
      <c r="AH179" s="21"/>
      <c r="AI179" s="21"/>
      <c r="AJ179" s="22">
        <v>44424</v>
      </c>
      <c r="AK179" s="18">
        <v>90</v>
      </c>
      <c r="AL179" s="19" t="s">
        <v>570</v>
      </c>
      <c r="AM179" s="37">
        <v>0.87</v>
      </c>
      <c r="AN179" s="23">
        <v>1</v>
      </c>
      <c r="AO179" s="23">
        <v>0</v>
      </c>
      <c r="AP179" s="24">
        <v>1</v>
      </c>
      <c r="AQ179" s="38">
        <f>AN179</f>
        <v>1</v>
      </c>
      <c r="AR179" s="39">
        <f t="shared" si="62"/>
        <v>0</v>
      </c>
      <c r="AS179" s="39">
        <f t="shared" si="63"/>
        <v>1</v>
      </c>
      <c r="AT179" s="19" t="s">
        <v>865</v>
      </c>
      <c r="AU179" s="19">
        <f t="shared" si="44"/>
        <v>0.36</v>
      </c>
      <c r="AV179" s="19" t="str">
        <f t="shared" si="45"/>
        <v>Km</v>
      </c>
      <c r="AW179" s="33"/>
      <c r="AX179" s="33"/>
      <c r="AY179" s="33"/>
      <c r="AZ179" s="33"/>
    </row>
    <row r="180" spans="1:52" ht="38.25" customHeight="1" x14ac:dyDescent="0.25">
      <c r="A180" s="41"/>
      <c r="B180" s="44" t="s">
        <v>646</v>
      </c>
      <c r="C180" s="42" t="s">
        <v>618</v>
      </c>
      <c r="D180" s="32" t="s">
        <v>640</v>
      </c>
      <c r="E180" s="32" t="s">
        <v>1917</v>
      </c>
      <c r="F180" s="32" t="s">
        <v>866</v>
      </c>
      <c r="G180" s="41" t="s">
        <v>136</v>
      </c>
      <c r="H180" s="43" t="s">
        <v>131</v>
      </c>
      <c r="I180" s="43" t="s">
        <v>953</v>
      </c>
      <c r="J180" s="17">
        <v>151611400</v>
      </c>
      <c r="K180" s="32" t="s">
        <v>834</v>
      </c>
      <c r="L180" s="32" t="s">
        <v>205</v>
      </c>
      <c r="M180" s="41">
        <v>0.1</v>
      </c>
      <c r="N180" s="32"/>
      <c r="O180" s="42" t="s">
        <v>214</v>
      </c>
      <c r="P180" s="41"/>
      <c r="Q180" s="32"/>
      <c r="R180" s="32"/>
      <c r="S180" s="32" t="s">
        <v>867</v>
      </c>
      <c r="T180" s="32" t="s">
        <v>868</v>
      </c>
      <c r="U180" s="32" t="s">
        <v>586</v>
      </c>
      <c r="V180" s="32" t="s">
        <v>861</v>
      </c>
      <c r="W180" s="32" t="s">
        <v>862</v>
      </c>
      <c r="X180" s="41"/>
      <c r="Y180" s="32"/>
      <c r="Z180" s="22"/>
      <c r="AA180" s="22"/>
      <c r="AB180" s="22"/>
      <c r="AC180" s="22"/>
      <c r="AD180" s="32" t="s">
        <v>869</v>
      </c>
      <c r="AE180" s="32" t="s">
        <v>870</v>
      </c>
      <c r="AF180" s="36">
        <v>151611400</v>
      </c>
      <c r="AG180" s="22"/>
      <c r="AH180" s="21"/>
      <c r="AI180" s="21"/>
      <c r="AJ180" s="22">
        <v>44424</v>
      </c>
      <c r="AK180" s="18">
        <v>90</v>
      </c>
      <c r="AL180" s="19" t="s">
        <v>871</v>
      </c>
      <c r="AM180" s="37">
        <v>0.87</v>
      </c>
      <c r="AN180" s="23">
        <v>1</v>
      </c>
      <c r="AO180" s="23">
        <v>0</v>
      </c>
      <c r="AP180" s="24">
        <v>1</v>
      </c>
      <c r="AQ180" s="38">
        <f>AN180</f>
        <v>1</v>
      </c>
      <c r="AR180" s="39">
        <f t="shared" ref="AR180" si="65">AQ180-AP180</f>
        <v>0</v>
      </c>
      <c r="AS180" s="39">
        <f t="shared" ref="AS180" si="66">AN180</f>
        <v>1</v>
      </c>
      <c r="AT180" s="19" t="s">
        <v>865</v>
      </c>
      <c r="AU180" s="19">
        <f t="shared" si="44"/>
        <v>0.1</v>
      </c>
      <c r="AV180" s="19" t="str">
        <f t="shared" si="45"/>
        <v>Km</v>
      </c>
      <c r="AW180" s="33"/>
      <c r="AX180" s="33"/>
      <c r="AY180" s="33"/>
      <c r="AZ180" s="33"/>
    </row>
    <row r="181" spans="1:52" ht="63.75" customHeight="1" x14ac:dyDescent="0.25">
      <c r="A181" s="41"/>
      <c r="B181" s="44" t="s">
        <v>646</v>
      </c>
      <c r="C181" s="42" t="s">
        <v>614</v>
      </c>
      <c r="D181" s="32" t="s">
        <v>636</v>
      </c>
      <c r="E181" s="32" t="s">
        <v>1309</v>
      </c>
      <c r="F181" s="32" t="s">
        <v>79</v>
      </c>
      <c r="G181" s="41" t="s">
        <v>135</v>
      </c>
      <c r="H181" s="43" t="s">
        <v>131</v>
      </c>
      <c r="I181" s="43" t="s">
        <v>953</v>
      </c>
      <c r="J181" s="17">
        <v>240000000</v>
      </c>
      <c r="K181" s="32" t="s">
        <v>744</v>
      </c>
      <c r="L181" s="32" t="s">
        <v>208</v>
      </c>
      <c r="M181" s="41">
        <v>50</v>
      </c>
      <c r="N181" s="32" t="s">
        <v>745</v>
      </c>
      <c r="O181" s="42" t="s">
        <v>221</v>
      </c>
      <c r="P181" s="41" t="s">
        <v>746</v>
      </c>
      <c r="Q181" s="32" t="s">
        <v>747</v>
      </c>
      <c r="R181" s="32"/>
      <c r="S181" s="32" t="s">
        <v>748</v>
      </c>
      <c r="T181" s="32"/>
      <c r="U181" s="32" t="s">
        <v>593</v>
      </c>
      <c r="V181" s="32" t="s">
        <v>346</v>
      </c>
      <c r="W181" s="32" t="s">
        <v>749</v>
      </c>
      <c r="X181" s="41" t="s">
        <v>750</v>
      </c>
      <c r="Y181" s="32"/>
      <c r="Z181" s="22"/>
      <c r="AA181" s="22"/>
      <c r="AB181" s="22"/>
      <c r="AC181" s="22"/>
      <c r="AD181" s="32" t="s">
        <v>751</v>
      </c>
      <c r="AE181" s="32" t="s">
        <v>79</v>
      </c>
      <c r="AF181" s="36">
        <v>204354086.40000001</v>
      </c>
      <c r="AG181" s="22"/>
      <c r="AH181" s="21"/>
      <c r="AI181" s="21"/>
      <c r="AJ181" s="22">
        <v>44161</v>
      </c>
      <c r="AK181" s="18">
        <v>120</v>
      </c>
      <c r="AL181" s="19" t="s">
        <v>752</v>
      </c>
      <c r="AM181" s="37">
        <f ca="1">(AK181-((TODAY())-AJ181))/AK181</f>
        <v>-8.7416666666666671</v>
      </c>
      <c r="AN181" s="23">
        <v>1</v>
      </c>
      <c r="AO181" s="23">
        <v>1</v>
      </c>
      <c r="AP181" s="24">
        <v>1</v>
      </c>
      <c r="AQ181" s="38">
        <f>AN181</f>
        <v>1</v>
      </c>
      <c r="AR181" s="39">
        <f>AQ181-AP181</f>
        <v>0</v>
      </c>
      <c r="AS181" s="39">
        <f>AN181</f>
        <v>1</v>
      </c>
      <c r="AT181" s="19" t="s">
        <v>753</v>
      </c>
      <c r="AU181" s="19">
        <f t="shared" si="44"/>
        <v>50</v>
      </c>
      <c r="AV181" s="19" t="str">
        <f t="shared" si="45"/>
        <v>ML d'ouvrage</v>
      </c>
      <c r="AW181" s="33"/>
      <c r="AX181" s="33"/>
      <c r="AY181" s="33"/>
      <c r="AZ181" s="33"/>
    </row>
    <row r="182" spans="1:52" ht="63.75" customHeight="1" x14ac:dyDescent="0.25">
      <c r="A182" s="41"/>
      <c r="B182" s="44" t="s">
        <v>646</v>
      </c>
      <c r="C182" s="53" t="s">
        <v>615</v>
      </c>
      <c r="D182" s="32" t="s">
        <v>637</v>
      </c>
      <c r="E182" s="32" t="s">
        <v>1309</v>
      </c>
      <c r="F182" s="32" t="s">
        <v>754</v>
      </c>
      <c r="G182" s="41" t="s">
        <v>145</v>
      </c>
      <c r="H182" s="43" t="s">
        <v>131</v>
      </c>
      <c r="I182" s="43" t="s">
        <v>953</v>
      </c>
      <c r="J182" s="17">
        <v>800000000</v>
      </c>
      <c r="K182" s="32" t="s">
        <v>755</v>
      </c>
      <c r="L182" s="32" t="s">
        <v>205</v>
      </c>
      <c r="M182" s="41">
        <v>0.76</v>
      </c>
      <c r="N182" s="32" t="s">
        <v>756</v>
      </c>
      <c r="O182" s="42" t="s">
        <v>221</v>
      </c>
      <c r="P182" s="41" t="s">
        <v>757</v>
      </c>
      <c r="Q182" s="32" t="s">
        <v>758</v>
      </c>
      <c r="R182" s="32"/>
      <c r="S182" s="32" t="s">
        <v>759</v>
      </c>
      <c r="T182" s="32" t="s">
        <v>760</v>
      </c>
      <c r="U182" s="32" t="s">
        <v>593</v>
      </c>
      <c r="V182" s="32" t="s">
        <v>363</v>
      </c>
      <c r="W182" s="32" t="s">
        <v>364</v>
      </c>
      <c r="X182" s="41" t="s">
        <v>762</v>
      </c>
      <c r="Y182" s="32"/>
      <c r="Z182" s="22"/>
      <c r="AA182" s="22"/>
      <c r="AB182" s="22"/>
      <c r="AC182" s="22"/>
      <c r="AD182" s="32" t="s">
        <v>763</v>
      </c>
      <c r="AE182" s="32" t="s">
        <v>754</v>
      </c>
      <c r="AF182" s="36">
        <v>994929733.20000005</v>
      </c>
      <c r="AG182" s="22"/>
      <c r="AH182" s="21"/>
      <c r="AI182" s="21"/>
      <c r="AJ182" s="22">
        <v>44054</v>
      </c>
      <c r="AK182" s="18">
        <v>90</v>
      </c>
      <c r="AL182" s="19" t="s">
        <v>764</v>
      </c>
      <c r="AM182" s="37">
        <v>1</v>
      </c>
      <c r="AN182" s="23">
        <v>0.99</v>
      </c>
      <c r="AO182" s="23">
        <v>0.8</v>
      </c>
      <c r="AP182" s="24">
        <v>0.99</v>
      </c>
      <c r="AQ182" s="38">
        <f t="shared" ref="AQ182:AQ213" si="67">AN182</f>
        <v>0.99</v>
      </c>
      <c r="AR182" s="39">
        <f>AQ182-AP182</f>
        <v>0</v>
      </c>
      <c r="AS182" s="39">
        <v>0.99</v>
      </c>
      <c r="AT182" s="19" t="s">
        <v>765</v>
      </c>
      <c r="AU182" s="19">
        <f t="shared" si="44"/>
        <v>0.75239999999999996</v>
      </c>
      <c r="AV182" s="19" t="str">
        <f t="shared" si="45"/>
        <v>Km</v>
      </c>
      <c r="AW182" s="33" t="s">
        <v>766</v>
      </c>
      <c r="AX182" s="33"/>
      <c r="AY182" s="33"/>
      <c r="AZ182" s="33"/>
    </row>
    <row r="183" spans="1:52" ht="63.75" customHeight="1" x14ac:dyDescent="0.25">
      <c r="A183" s="41"/>
      <c r="B183" s="44" t="s">
        <v>646</v>
      </c>
      <c r="C183" s="53" t="s">
        <v>615</v>
      </c>
      <c r="D183" s="32" t="s">
        <v>637</v>
      </c>
      <c r="E183" s="32" t="s">
        <v>1309</v>
      </c>
      <c r="F183" s="32" t="s">
        <v>767</v>
      </c>
      <c r="G183" s="41" t="s">
        <v>145</v>
      </c>
      <c r="H183" s="43" t="s">
        <v>131</v>
      </c>
      <c r="I183" s="43" t="s">
        <v>953</v>
      </c>
      <c r="J183" s="17">
        <v>2500000000</v>
      </c>
      <c r="K183" s="32" t="s">
        <v>768</v>
      </c>
      <c r="L183" s="32" t="s">
        <v>2048</v>
      </c>
      <c r="M183" s="41">
        <v>6</v>
      </c>
      <c r="N183" s="32" t="s">
        <v>769</v>
      </c>
      <c r="O183" s="42" t="s">
        <v>221</v>
      </c>
      <c r="P183" s="41" t="s">
        <v>757</v>
      </c>
      <c r="Q183" s="32" t="s">
        <v>1515</v>
      </c>
      <c r="R183" s="32" t="s">
        <v>1514</v>
      </c>
      <c r="S183" s="32" t="s">
        <v>770</v>
      </c>
      <c r="T183" s="32" t="s">
        <v>771</v>
      </c>
      <c r="U183" s="32" t="s">
        <v>593</v>
      </c>
      <c r="V183" s="32" t="s">
        <v>363</v>
      </c>
      <c r="W183" s="32" t="s">
        <v>364</v>
      </c>
      <c r="X183" s="41" t="s">
        <v>772</v>
      </c>
      <c r="Y183" s="32"/>
      <c r="Z183" s="22"/>
      <c r="AA183" s="22"/>
      <c r="AB183" s="22"/>
      <c r="AC183" s="22"/>
      <c r="AD183" s="32" t="s">
        <v>773</v>
      </c>
      <c r="AE183" s="32" t="s">
        <v>767</v>
      </c>
      <c r="AF183" s="36">
        <v>2340527718.5999999</v>
      </c>
      <c r="AG183" s="22"/>
      <c r="AH183" s="21"/>
      <c r="AI183" s="21"/>
      <c r="AJ183" s="22">
        <v>44054</v>
      </c>
      <c r="AK183" s="18">
        <v>60</v>
      </c>
      <c r="AL183" s="19" t="s">
        <v>551</v>
      </c>
      <c r="AM183" s="37">
        <v>1</v>
      </c>
      <c r="AN183" s="23">
        <v>1</v>
      </c>
      <c r="AO183" s="23">
        <v>1</v>
      </c>
      <c r="AP183" s="24">
        <v>1</v>
      </c>
      <c r="AQ183" s="38">
        <f t="shared" si="67"/>
        <v>1</v>
      </c>
      <c r="AR183" s="39">
        <f t="shared" ref="AR183:AR191" si="68">AQ183-AP183</f>
        <v>0</v>
      </c>
      <c r="AS183" s="39">
        <f t="shared" ref="AS183:AS191" si="69">AN183</f>
        <v>1</v>
      </c>
      <c r="AT183" s="19" t="s">
        <v>774</v>
      </c>
      <c r="AU183" s="19">
        <f t="shared" si="44"/>
        <v>6</v>
      </c>
      <c r="AV183" s="19" t="str">
        <f t="shared" si="45"/>
        <v>Nbr carrefour réhabilité</v>
      </c>
      <c r="AW183" s="33" t="s">
        <v>766</v>
      </c>
      <c r="AX183" s="33"/>
      <c r="AY183" s="33"/>
      <c r="AZ183" s="33"/>
    </row>
    <row r="184" spans="1:52" ht="63.75" customHeight="1" x14ac:dyDescent="0.25">
      <c r="A184" s="41"/>
      <c r="B184" s="44" t="s">
        <v>646</v>
      </c>
      <c r="C184" s="42">
        <v>258</v>
      </c>
      <c r="D184" s="32" t="s">
        <v>625</v>
      </c>
      <c r="E184" s="32" t="s">
        <v>1309</v>
      </c>
      <c r="F184" s="32" t="s">
        <v>782</v>
      </c>
      <c r="G184" s="41" t="s">
        <v>136</v>
      </c>
      <c r="H184" s="43" t="s">
        <v>131</v>
      </c>
      <c r="I184" s="43" t="s">
        <v>953</v>
      </c>
      <c r="J184" s="17">
        <v>500000000</v>
      </c>
      <c r="K184" s="32" t="s">
        <v>755</v>
      </c>
      <c r="L184" s="32" t="s">
        <v>205</v>
      </c>
      <c r="M184" s="41">
        <v>12</v>
      </c>
      <c r="N184" s="32" t="s">
        <v>783</v>
      </c>
      <c r="O184" s="42" t="s">
        <v>221</v>
      </c>
      <c r="P184" s="41" t="s">
        <v>757</v>
      </c>
      <c r="Q184" s="32" t="s">
        <v>1516</v>
      </c>
      <c r="R184" s="32" t="s">
        <v>1517</v>
      </c>
      <c r="S184" s="32" t="s">
        <v>784</v>
      </c>
      <c r="T184" s="32" t="s">
        <v>785</v>
      </c>
      <c r="U184" s="32" t="s">
        <v>593</v>
      </c>
      <c r="V184" s="32" t="s">
        <v>320</v>
      </c>
      <c r="W184" s="32" t="s">
        <v>786</v>
      </c>
      <c r="X184" s="41" t="s">
        <v>750</v>
      </c>
      <c r="Y184" s="32"/>
      <c r="Z184" s="22"/>
      <c r="AA184" s="22"/>
      <c r="AB184" s="22"/>
      <c r="AC184" s="22"/>
      <c r="AD184" s="32" t="s">
        <v>787</v>
      </c>
      <c r="AE184" s="32" t="s">
        <v>782</v>
      </c>
      <c r="AF184" s="36">
        <v>405750935.88</v>
      </c>
      <c r="AG184" s="22"/>
      <c r="AH184" s="21"/>
      <c r="AI184" s="21"/>
      <c r="AJ184" s="22">
        <v>44207</v>
      </c>
      <c r="AK184" s="18">
        <v>90</v>
      </c>
      <c r="AL184" s="19" t="s">
        <v>538</v>
      </c>
      <c r="AM184" s="37">
        <v>1</v>
      </c>
      <c r="AN184" s="23">
        <v>1</v>
      </c>
      <c r="AO184" s="21">
        <v>1</v>
      </c>
      <c r="AP184" s="24">
        <v>1</v>
      </c>
      <c r="AQ184" s="38">
        <f t="shared" si="67"/>
        <v>1</v>
      </c>
      <c r="AR184" s="39">
        <f t="shared" si="68"/>
        <v>0</v>
      </c>
      <c r="AS184" s="39">
        <f t="shared" si="69"/>
        <v>1</v>
      </c>
      <c r="AT184" s="19" t="s">
        <v>788</v>
      </c>
      <c r="AU184" s="19">
        <f t="shared" si="44"/>
        <v>12</v>
      </c>
      <c r="AV184" s="19" t="str">
        <f t="shared" si="45"/>
        <v>Km</v>
      </c>
      <c r="AW184" s="33"/>
      <c r="AX184" s="33"/>
      <c r="AY184" s="33"/>
      <c r="AZ184" s="33"/>
    </row>
    <row r="185" spans="1:52" ht="63.75" customHeight="1" x14ac:dyDescent="0.25">
      <c r="A185" s="41"/>
      <c r="B185" s="44" t="s">
        <v>646</v>
      </c>
      <c r="C185" s="42">
        <v>369</v>
      </c>
      <c r="D185" s="32" t="s">
        <v>624</v>
      </c>
      <c r="E185" s="32" t="s">
        <v>1309</v>
      </c>
      <c r="F185" s="32" t="s">
        <v>789</v>
      </c>
      <c r="G185" s="41" t="s">
        <v>136</v>
      </c>
      <c r="H185" s="43" t="s">
        <v>131</v>
      </c>
      <c r="I185" s="43" t="s">
        <v>953</v>
      </c>
      <c r="J185" s="17">
        <v>500000000</v>
      </c>
      <c r="K185" s="32" t="s">
        <v>790</v>
      </c>
      <c r="L185" s="32" t="s">
        <v>205</v>
      </c>
      <c r="M185" s="41">
        <v>10</v>
      </c>
      <c r="N185" s="32" t="s">
        <v>783</v>
      </c>
      <c r="O185" s="42" t="s">
        <v>221</v>
      </c>
      <c r="P185" s="41" t="s">
        <v>757</v>
      </c>
      <c r="Q185" s="32" t="s">
        <v>1518</v>
      </c>
      <c r="R185" s="32" t="s">
        <v>1519</v>
      </c>
      <c r="S185" s="32" t="s">
        <v>791</v>
      </c>
      <c r="T185" s="32" t="s">
        <v>792</v>
      </c>
      <c r="U185" s="32" t="s">
        <v>593</v>
      </c>
      <c r="V185" s="32" t="s">
        <v>395</v>
      </c>
      <c r="W185" s="32" t="s">
        <v>793</v>
      </c>
      <c r="X185" s="41" t="s">
        <v>750</v>
      </c>
      <c r="Y185" s="32"/>
      <c r="Z185" s="22"/>
      <c r="AA185" s="22"/>
      <c r="AB185" s="22"/>
      <c r="AC185" s="22"/>
      <c r="AD185" s="32" t="s">
        <v>794</v>
      </c>
      <c r="AE185" s="32" t="s">
        <v>789</v>
      </c>
      <c r="AF185" s="36">
        <f>180025765+180060360+80007130</f>
        <v>440093255</v>
      </c>
      <c r="AG185" s="22"/>
      <c r="AH185" s="21"/>
      <c r="AI185" s="21"/>
      <c r="AJ185" s="22">
        <v>44176</v>
      </c>
      <c r="AK185" s="18">
        <v>45</v>
      </c>
      <c r="AL185" s="19" t="s">
        <v>795</v>
      </c>
      <c r="AM185" s="37" t="s">
        <v>796</v>
      </c>
      <c r="AN185" s="23">
        <v>0.85670000000000002</v>
      </c>
      <c r="AO185" s="21">
        <v>0</v>
      </c>
      <c r="AP185" s="24">
        <v>0.85670000000000002</v>
      </c>
      <c r="AQ185" s="38">
        <f t="shared" si="67"/>
        <v>0.85670000000000002</v>
      </c>
      <c r="AR185" s="39">
        <f t="shared" si="68"/>
        <v>0</v>
      </c>
      <c r="AS185" s="39">
        <f t="shared" si="69"/>
        <v>0.85670000000000002</v>
      </c>
      <c r="AT185" s="19" t="s">
        <v>1385</v>
      </c>
      <c r="AU185" s="19">
        <f t="shared" si="44"/>
        <v>8.5670000000000002</v>
      </c>
      <c r="AV185" s="19" t="str">
        <f t="shared" si="45"/>
        <v>Km</v>
      </c>
      <c r="AW185" s="33"/>
      <c r="AX185" s="33"/>
      <c r="AY185" s="33"/>
      <c r="AZ185" s="33"/>
    </row>
    <row r="186" spans="1:52" ht="63.75" customHeight="1" x14ac:dyDescent="0.25">
      <c r="A186" s="41"/>
      <c r="B186" s="44" t="s">
        <v>646</v>
      </c>
      <c r="C186" s="42">
        <v>258</v>
      </c>
      <c r="D186" s="32" t="s">
        <v>625</v>
      </c>
      <c r="E186" s="32" t="s">
        <v>1309</v>
      </c>
      <c r="F186" s="32" t="s">
        <v>797</v>
      </c>
      <c r="G186" s="41" t="s">
        <v>136</v>
      </c>
      <c r="H186" s="43" t="s">
        <v>131</v>
      </c>
      <c r="I186" s="43" t="s">
        <v>953</v>
      </c>
      <c r="J186" s="17">
        <v>640000000</v>
      </c>
      <c r="K186" s="32" t="s">
        <v>755</v>
      </c>
      <c r="L186" s="32" t="s">
        <v>205</v>
      </c>
      <c r="M186" s="41">
        <v>14</v>
      </c>
      <c r="N186" s="32" t="s">
        <v>783</v>
      </c>
      <c r="O186" s="42" t="s">
        <v>221</v>
      </c>
      <c r="P186" s="41" t="s">
        <v>757</v>
      </c>
      <c r="Q186" s="32" t="s">
        <v>1521</v>
      </c>
      <c r="R186" s="32" t="s">
        <v>1520</v>
      </c>
      <c r="S186" s="32" t="s">
        <v>798</v>
      </c>
      <c r="T186" s="32" t="s">
        <v>799</v>
      </c>
      <c r="U186" s="32" t="s">
        <v>593</v>
      </c>
      <c r="V186" s="32" t="s">
        <v>365</v>
      </c>
      <c r="W186" s="32" t="s">
        <v>800</v>
      </c>
      <c r="X186" s="41" t="s">
        <v>750</v>
      </c>
      <c r="Y186" s="32"/>
      <c r="Z186" s="22"/>
      <c r="AA186" s="22"/>
      <c r="AB186" s="22"/>
      <c r="AC186" s="22"/>
      <c r="AD186" s="32" t="s">
        <v>801</v>
      </c>
      <c r="AE186" s="32" t="s">
        <v>797</v>
      </c>
      <c r="AF186" s="36">
        <v>556402072</v>
      </c>
      <c r="AG186" s="22"/>
      <c r="AH186" s="21"/>
      <c r="AI186" s="21"/>
      <c r="AJ186" s="22">
        <v>44176</v>
      </c>
      <c r="AK186" s="18">
        <v>120</v>
      </c>
      <c r="AL186" s="19" t="s">
        <v>570</v>
      </c>
      <c r="AM186" s="37">
        <v>1</v>
      </c>
      <c r="AN186" s="23">
        <v>1</v>
      </c>
      <c r="AO186" s="21">
        <v>1</v>
      </c>
      <c r="AP186" s="24">
        <v>1</v>
      </c>
      <c r="AQ186" s="38">
        <f t="shared" si="67"/>
        <v>1</v>
      </c>
      <c r="AR186" s="39">
        <f t="shared" si="68"/>
        <v>0</v>
      </c>
      <c r="AS186" s="39">
        <f t="shared" si="69"/>
        <v>1</v>
      </c>
      <c r="AT186" s="19" t="s">
        <v>802</v>
      </c>
      <c r="AU186" s="19">
        <f t="shared" si="44"/>
        <v>14</v>
      </c>
      <c r="AV186" s="19" t="str">
        <f t="shared" si="45"/>
        <v>Km</v>
      </c>
      <c r="AW186" s="33"/>
      <c r="AX186" s="33"/>
      <c r="AY186" s="33"/>
      <c r="AZ186" s="33"/>
    </row>
    <row r="187" spans="1:52" ht="63.75" customHeight="1" x14ac:dyDescent="0.25">
      <c r="A187" s="41"/>
      <c r="B187" s="44" t="s">
        <v>646</v>
      </c>
      <c r="C187" s="42">
        <v>369</v>
      </c>
      <c r="D187" s="32" t="s">
        <v>624</v>
      </c>
      <c r="E187" s="32" t="s">
        <v>1309</v>
      </c>
      <c r="F187" s="32" t="s">
        <v>803</v>
      </c>
      <c r="G187" s="41" t="s">
        <v>136</v>
      </c>
      <c r="H187" s="43" t="s">
        <v>131</v>
      </c>
      <c r="I187" s="43" t="s">
        <v>953</v>
      </c>
      <c r="J187" s="17">
        <v>2000000000</v>
      </c>
      <c r="K187" s="32" t="s">
        <v>768</v>
      </c>
      <c r="L187" s="32" t="s">
        <v>205</v>
      </c>
      <c r="M187" s="41">
        <v>20</v>
      </c>
      <c r="N187" s="32" t="s">
        <v>783</v>
      </c>
      <c r="O187" s="42" t="s">
        <v>221</v>
      </c>
      <c r="P187" s="41" t="s">
        <v>757</v>
      </c>
      <c r="Q187" s="32"/>
      <c r="R187" s="32"/>
      <c r="S187" s="32" t="s">
        <v>804</v>
      </c>
      <c r="T187" s="32" t="s">
        <v>805</v>
      </c>
      <c r="U187" s="32" t="s">
        <v>593</v>
      </c>
      <c r="V187" s="32" t="s">
        <v>365</v>
      </c>
      <c r="W187" s="32" t="s">
        <v>806</v>
      </c>
      <c r="X187" s="41" t="s">
        <v>807</v>
      </c>
      <c r="Y187" s="32"/>
      <c r="Z187" s="22"/>
      <c r="AA187" s="22"/>
      <c r="AB187" s="22"/>
      <c r="AC187" s="22"/>
      <c r="AD187" s="32" t="s">
        <v>808</v>
      </c>
      <c r="AE187" s="32" t="s">
        <v>803</v>
      </c>
      <c r="AF187" s="36">
        <v>1995728846.4000001</v>
      </c>
      <c r="AG187" s="22"/>
      <c r="AH187" s="21"/>
      <c r="AI187" s="21"/>
      <c r="AJ187" s="22">
        <v>44179</v>
      </c>
      <c r="AK187" s="18">
        <v>150</v>
      </c>
      <c r="AL187" s="19" t="s">
        <v>567</v>
      </c>
      <c r="AM187" s="37">
        <v>1</v>
      </c>
      <c r="AN187" s="23">
        <v>1</v>
      </c>
      <c r="AO187" s="21">
        <v>1</v>
      </c>
      <c r="AP187" s="24">
        <v>1</v>
      </c>
      <c r="AQ187" s="38">
        <f t="shared" si="67"/>
        <v>1</v>
      </c>
      <c r="AR187" s="39">
        <f t="shared" si="68"/>
        <v>0</v>
      </c>
      <c r="AS187" s="39">
        <f t="shared" si="69"/>
        <v>1</v>
      </c>
      <c r="AT187" s="19" t="s">
        <v>802</v>
      </c>
      <c r="AU187" s="19">
        <f t="shared" si="44"/>
        <v>20</v>
      </c>
      <c r="AV187" s="19" t="str">
        <f t="shared" si="45"/>
        <v>Km</v>
      </c>
      <c r="AW187" s="33"/>
      <c r="AX187" s="33"/>
      <c r="AY187" s="33"/>
      <c r="AZ187" s="33"/>
    </row>
    <row r="188" spans="1:52" ht="63.75" customHeight="1" x14ac:dyDescent="0.25">
      <c r="A188" s="41"/>
      <c r="B188" s="44" t="s">
        <v>646</v>
      </c>
      <c r="C188" s="42">
        <v>369</v>
      </c>
      <c r="D188" s="32" t="s">
        <v>624</v>
      </c>
      <c r="E188" s="32" t="s">
        <v>1309</v>
      </c>
      <c r="F188" s="32" t="s">
        <v>809</v>
      </c>
      <c r="G188" s="41" t="s">
        <v>136</v>
      </c>
      <c r="H188" s="43" t="s">
        <v>131</v>
      </c>
      <c r="I188" s="43" t="s">
        <v>953</v>
      </c>
      <c r="J188" s="17">
        <v>4000000000</v>
      </c>
      <c r="K188" s="32" t="s">
        <v>531</v>
      </c>
      <c r="L188" s="32" t="s">
        <v>205</v>
      </c>
      <c r="M188" s="41">
        <v>18</v>
      </c>
      <c r="N188" s="32" t="s">
        <v>783</v>
      </c>
      <c r="O188" s="42" t="s">
        <v>221</v>
      </c>
      <c r="P188" s="41" t="s">
        <v>757</v>
      </c>
      <c r="Q188" s="32"/>
      <c r="R188" s="32"/>
      <c r="S188" s="32" t="s">
        <v>805</v>
      </c>
      <c r="T188" s="32" t="s">
        <v>810</v>
      </c>
      <c r="U188" s="32" t="s">
        <v>593</v>
      </c>
      <c r="V188" s="32" t="s">
        <v>365</v>
      </c>
      <c r="W188" s="32" t="s">
        <v>811</v>
      </c>
      <c r="X188" s="41" t="s">
        <v>807</v>
      </c>
      <c r="Y188" s="32"/>
      <c r="Z188" s="22"/>
      <c r="AA188" s="22"/>
      <c r="AB188" s="22"/>
      <c r="AC188" s="22"/>
      <c r="AD188" s="32" t="s">
        <v>812</v>
      </c>
      <c r="AE188" s="32" t="s">
        <v>809</v>
      </c>
      <c r="AF188" s="36">
        <v>3034839680</v>
      </c>
      <c r="AG188" s="22"/>
      <c r="AH188" s="21"/>
      <c r="AI188" s="21"/>
      <c r="AJ188" s="22">
        <v>44251</v>
      </c>
      <c r="AK188" s="18">
        <v>45</v>
      </c>
      <c r="AL188" s="19" t="s">
        <v>540</v>
      </c>
      <c r="AM188" s="37">
        <v>1</v>
      </c>
      <c r="AN188" s="23">
        <v>1</v>
      </c>
      <c r="AO188" s="21">
        <v>1</v>
      </c>
      <c r="AP188" s="24">
        <v>1</v>
      </c>
      <c r="AQ188" s="38">
        <f t="shared" si="67"/>
        <v>1</v>
      </c>
      <c r="AR188" s="39">
        <f t="shared" si="68"/>
        <v>0</v>
      </c>
      <c r="AS188" s="39">
        <f t="shared" si="69"/>
        <v>1</v>
      </c>
      <c r="AT188" s="19" t="s">
        <v>802</v>
      </c>
      <c r="AU188" s="19">
        <f t="shared" si="44"/>
        <v>18</v>
      </c>
      <c r="AV188" s="19" t="str">
        <f t="shared" si="45"/>
        <v>Km</v>
      </c>
      <c r="AW188" s="33"/>
      <c r="AX188" s="33"/>
      <c r="AY188" s="33"/>
      <c r="AZ188" s="33"/>
    </row>
    <row r="189" spans="1:52" ht="58.5" customHeight="1" x14ac:dyDescent="0.25">
      <c r="A189" s="41"/>
      <c r="B189" s="44" t="s">
        <v>646</v>
      </c>
      <c r="C189" s="42" t="s">
        <v>613</v>
      </c>
      <c r="D189" s="32" t="s">
        <v>813</v>
      </c>
      <c r="E189" s="32" t="s">
        <v>663</v>
      </c>
      <c r="F189" s="32" t="s">
        <v>814</v>
      </c>
      <c r="G189" s="41" t="s">
        <v>136</v>
      </c>
      <c r="H189" s="43" t="s">
        <v>130</v>
      </c>
      <c r="I189" s="43" t="s">
        <v>953</v>
      </c>
      <c r="J189" s="17">
        <v>116007600</v>
      </c>
      <c r="K189" s="32" t="s">
        <v>815</v>
      </c>
      <c r="L189" s="32" t="s">
        <v>205</v>
      </c>
      <c r="M189" s="41">
        <v>120</v>
      </c>
      <c r="N189" s="32" t="s">
        <v>783</v>
      </c>
      <c r="O189" s="42" t="s">
        <v>221</v>
      </c>
      <c r="P189" s="41" t="s">
        <v>757</v>
      </c>
      <c r="Q189" s="32" t="s">
        <v>1522</v>
      </c>
      <c r="R189" s="32" t="s">
        <v>1523</v>
      </c>
      <c r="S189" s="32" t="s">
        <v>759</v>
      </c>
      <c r="T189" s="32" t="s">
        <v>816</v>
      </c>
      <c r="U189" s="32" t="s">
        <v>593</v>
      </c>
      <c r="V189" s="32" t="s">
        <v>817</v>
      </c>
      <c r="W189" s="32" t="s">
        <v>818</v>
      </c>
      <c r="X189" s="41" t="s">
        <v>819</v>
      </c>
      <c r="Y189" s="32"/>
      <c r="Z189" s="22"/>
      <c r="AA189" s="22"/>
      <c r="AB189" s="22"/>
      <c r="AC189" s="22"/>
      <c r="AD189" s="32" t="s">
        <v>820</v>
      </c>
      <c r="AE189" s="32" t="s">
        <v>814</v>
      </c>
      <c r="AF189" s="36">
        <v>123555900</v>
      </c>
      <c r="AG189" s="22"/>
      <c r="AH189" s="21"/>
      <c r="AI189" s="21"/>
      <c r="AJ189" s="22">
        <v>44011</v>
      </c>
      <c r="AK189" s="18">
        <v>90</v>
      </c>
      <c r="AL189" s="19" t="s">
        <v>821</v>
      </c>
      <c r="AM189" s="37">
        <v>1</v>
      </c>
      <c r="AN189" s="23">
        <v>1</v>
      </c>
      <c r="AO189" s="21">
        <v>1</v>
      </c>
      <c r="AP189" s="24">
        <v>1</v>
      </c>
      <c r="AQ189" s="38">
        <f t="shared" si="67"/>
        <v>1</v>
      </c>
      <c r="AR189" s="39">
        <f t="shared" si="68"/>
        <v>0</v>
      </c>
      <c r="AS189" s="39">
        <f t="shared" si="69"/>
        <v>1</v>
      </c>
      <c r="AT189" s="19" t="s">
        <v>822</v>
      </c>
      <c r="AU189" s="19">
        <f t="shared" si="44"/>
        <v>120</v>
      </c>
      <c r="AV189" s="19" t="str">
        <f t="shared" si="45"/>
        <v>Km</v>
      </c>
      <c r="AW189" s="33" t="s">
        <v>766</v>
      </c>
      <c r="AX189" s="33"/>
      <c r="AY189" s="33"/>
      <c r="AZ189" s="33"/>
    </row>
    <row r="190" spans="1:52" ht="51" customHeight="1" x14ac:dyDescent="0.25">
      <c r="A190" s="41"/>
      <c r="B190" s="44" t="s">
        <v>646</v>
      </c>
      <c r="C190" s="42" t="s">
        <v>613</v>
      </c>
      <c r="D190" s="32" t="s">
        <v>813</v>
      </c>
      <c r="E190" s="32" t="s">
        <v>663</v>
      </c>
      <c r="F190" s="32" t="s">
        <v>823</v>
      </c>
      <c r="G190" s="41" t="s">
        <v>136</v>
      </c>
      <c r="H190" s="43" t="s">
        <v>130</v>
      </c>
      <c r="I190" s="43" t="s">
        <v>953</v>
      </c>
      <c r="J190" s="17">
        <v>351651500</v>
      </c>
      <c r="K190" s="32" t="s">
        <v>815</v>
      </c>
      <c r="L190" s="32" t="s">
        <v>205</v>
      </c>
      <c r="M190" s="41">
        <v>50</v>
      </c>
      <c r="N190" s="32" t="s">
        <v>783</v>
      </c>
      <c r="O190" s="42" t="s">
        <v>221</v>
      </c>
      <c r="P190" s="41" t="s">
        <v>757</v>
      </c>
      <c r="Q190" s="32" t="s">
        <v>1522</v>
      </c>
      <c r="R190" s="32" t="s">
        <v>1523</v>
      </c>
      <c r="S190" s="32" t="s">
        <v>759</v>
      </c>
      <c r="T190" s="32" t="s">
        <v>816</v>
      </c>
      <c r="U190" s="32" t="s">
        <v>593</v>
      </c>
      <c r="V190" s="32" t="s">
        <v>824</v>
      </c>
      <c r="W190" s="32" t="s">
        <v>818</v>
      </c>
      <c r="X190" s="41" t="s">
        <v>819</v>
      </c>
      <c r="Y190" s="32"/>
      <c r="Z190" s="22"/>
      <c r="AA190" s="22"/>
      <c r="AB190" s="22"/>
      <c r="AC190" s="22"/>
      <c r="AD190" s="32" t="s">
        <v>825</v>
      </c>
      <c r="AE190" s="32" t="s">
        <v>823</v>
      </c>
      <c r="AF190" s="36">
        <v>346213937.39999998</v>
      </c>
      <c r="AG190" s="22"/>
      <c r="AH190" s="21"/>
      <c r="AI190" s="21"/>
      <c r="AJ190" s="22">
        <v>44072</v>
      </c>
      <c r="AK190" s="18">
        <v>90</v>
      </c>
      <c r="AL190" s="19" t="s">
        <v>571</v>
      </c>
      <c r="AM190" s="37">
        <v>1</v>
      </c>
      <c r="AN190" s="23">
        <v>1</v>
      </c>
      <c r="AO190" s="21">
        <v>1</v>
      </c>
      <c r="AP190" s="24">
        <v>1</v>
      </c>
      <c r="AQ190" s="38">
        <f t="shared" si="67"/>
        <v>1</v>
      </c>
      <c r="AR190" s="39">
        <f t="shared" si="68"/>
        <v>0</v>
      </c>
      <c r="AS190" s="39">
        <f t="shared" si="69"/>
        <v>1</v>
      </c>
      <c r="AT190" s="19" t="s">
        <v>826</v>
      </c>
      <c r="AU190" s="19">
        <f t="shared" si="44"/>
        <v>50</v>
      </c>
      <c r="AV190" s="19" t="str">
        <f t="shared" si="45"/>
        <v>Km</v>
      </c>
      <c r="AW190" s="33" t="s">
        <v>766</v>
      </c>
      <c r="AX190" s="33"/>
      <c r="AY190" s="33"/>
      <c r="AZ190" s="33"/>
    </row>
    <row r="191" spans="1:52" ht="51" customHeight="1" x14ac:dyDescent="0.25">
      <c r="A191" s="41"/>
      <c r="B191" s="44" t="s">
        <v>646</v>
      </c>
      <c r="C191" s="42" t="s">
        <v>613</v>
      </c>
      <c r="D191" s="32" t="s">
        <v>813</v>
      </c>
      <c r="E191" s="32" t="s">
        <v>663</v>
      </c>
      <c r="F191" s="32" t="s">
        <v>827</v>
      </c>
      <c r="G191" s="41" t="s">
        <v>136</v>
      </c>
      <c r="H191" s="43" t="s">
        <v>130</v>
      </c>
      <c r="I191" s="43" t="s">
        <v>953</v>
      </c>
      <c r="J191" s="17">
        <v>385000000</v>
      </c>
      <c r="K191" s="32" t="s">
        <v>815</v>
      </c>
      <c r="L191" s="32" t="s">
        <v>205</v>
      </c>
      <c r="M191" s="41">
        <v>3</v>
      </c>
      <c r="N191" s="32" t="s">
        <v>783</v>
      </c>
      <c r="O191" s="42" t="s">
        <v>221</v>
      </c>
      <c r="P191" s="41" t="s">
        <v>757</v>
      </c>
      <c r="Q191" s="32" t="s">
        <v>1524</v>
      </c>
      <c r="R191" s="32" t="s">
        <v>1525</v>
      </c>
      <c r="S191" s="32" t="s">
        <v>828</v>
      </c>
      <c r="T191" s="32" t="s">
        <v>829</v>
      </c>
      <c r="U191" s="32" t="s">
        <v>593</v>
      </c>
      <c r="V191" s="32" t="s">
        <v>824</v>
      </c>
      <c r="W191" s="32" t="s">
        <v>830</v>
      </c>
      <c r="X191" s="41" t="s">
        <v>819</v>
      </c>
      <c r="Y191" s="32"/>
      <c r="Z191" s="22"/>
      <c r="AA191" s="22"/>
      <c r="AB191" s="22"/>
      <c r="AC191" s="22"/>
      <c r="AD191" s="32" t="s">
        <v>831</v>
      </c>
      <c r="AE191" s="32" t="s">
        <v>827</v>
      </c>
      <c r="AF191" s="36">
        <v>385709000</v>
      </c>
      <c r="AG191" s="22"/>
      <c r="AH191" s="21"/>
      <c r="AI191" s="21"/>
      <c r="AJ191" s="22">
        <v>44127</v>
      </c>
      <c r="AK191" s="18">
        <v>60</v>
      </c>
      <c r="AL191" s="19" t="s">
        <v>832</v>
      </c>
      <c r="AM191" s="37">
        <v>1</v>
      </c>
      <c r="AN191" s="23">
        <v>1</v>
      </c>
      <c r="AO191" s="21">
        <v>1</v>
      </c>
      <c r="AP191" s="24">
        <v>1</v>
      </c>
      <c r="AQ191" s="38">
        <f t="shared" si="67"/>
        <v>1</v>
      </c>
      <c r="AR191" s="39">
        <f t="shared" si="68"/>
        <v>0</v>
      </c>
      <c r="AS191" s="39">
        <f t="shared" si="69"/>
        <v>1</v>
      </c>
      <c r="AT191" s="19" t="s">
        <v>826</v>
      </c>
      <c r="AU191" s="19">
        <f t="shared" si="44"/>
        <v>3</v>
      </c>
      <c r="AV191" s="19" t="str">
        <f t="shared" si="45"/>
        <v>Km</v>
      </c>
      <c r="AW191" s="33" t="s">
        <v>766</v>
      </c>
      <c r="AX191" s="33"/>
      <c r="AY191" s="33"/>
      <c r="AZ191" s="33"/>
    </row>
    <row r="192" spans="1:52" ht="75" customHeight="1" x14ac:dyDescent="0.25">
      <c r="A192" s="41"/>
      <c r="B192" s="44">
        <v>206</v>
      </c>
      <c r="C192" s="42" t="s">
        <v>603</v>
      </c>
      <c r="D192" s="32" t="s">
        <v>813</v>
      </c>
      <c r="E192" s="32" t="s">
        <v>663</v>
      </c>
      <c r="F192" s="32" t="s">
        <v>1386</v>
      </c>
      <c r="G192" s="41" t="s">
        <v>136</v>
      </c>
      <c r="H192" s="43" t="s">
        <v>130</v>
      </c>
      <c r="I192" s="43" t="s">
        <v>953</v>
      </c>
      <c r="J192" s="17">
        <v>200000000</v>
      </c>
      <c r="K192" s="32" t="s">
        <v>815</v>
      </c>
      <c r="L192" s="32" t="s">
        <v>208</v>
      </c>
      <c r="M192" s="41"/>
      <c r="N192" s="32" t="s">
        <v>1387</v>
      </c>
      <c r="O192" s="42" t="s">
        <v>221</v>
      </c>
      <c r="P192" s="41" t="s">
        <v>746</v>
      </c>
      <c r="Q192" s="32" t="s">
        <v>1388</v>
      </c>
      <c r="R192" s="32"/>
      <c r="S192" s="32" t="s">
        <v>1389</v>
      </c>
      <c r="T192" s="32"/>
      <c r="U192" s="32" t="s">
        <v>593</v>
      </c>
      <c r="V192" s="32" t="s">
        <v>824</v>
      </c>
      <c r="W192" s="32" t="s">
        <v>1390</v>
      </c>
      <c r="X192" s="41" t="s">
        <v>819</v>
      </c>
      <c r="Y192" s="32">
        <v>50</v>
      </c>
      <c r="Z192" s="22"/>
      <c r="AA192" s="22"/>
      <c r="AB192" s="22"/>
      <c r="AC192" s="22"/>
      <c r="AD192" s="32" t="s">
        <v>1391</v>
      </c>
      <c r="AE192" s="32" t="s">
        <v>2019</v>
      </c>
      <c r="AF192" s="36">
        <v>198845000</v>
      </c>
      <c r="AG192" s="22"/>
      <c r="AH192" s="21"/>
      <c r="AI192" s="21"/>
      <c r="AJ192" s="22">
        <v>44468</v>
      </c>
      <c r="AK192" s="18">
        <v>90</v>
      </c>
      <c r="AL192" s="19" t="s">
        <v>1392</v>
      </c>
      <c r="AM192" s="37">
        <f ca="1">(((TODAY())-AJ192))/AK192</f>
        <v>9.5777777777777775</v>
      </c>
      <c r="AN192" s="23">
        <v>0.5</v>
      </c>
      <c r="AO192" s="21">
        <v>0</v>
      </c>
      <c r="AP192" s="24">
        <v>0.5</v>
      </c>
      <c r="AQ192" s="38">
        <f t="shared" si="67"/>
        <v>0.5</v>
      </c>
      <c r="AR192" s="39">
        <f t="shared" ref="AR192" si="70">AQ192-AP192</f>
        <v>0</v>
      </c>
      <c r="AS192" s="39">
        <f>AN192</f>
        <v>0.5</v>
      </c>
      <c r="AT192" s="19" t="s">
        <v>2020</v>
      </c>
      <c r="AU192" s="19">
        <f t="shared" si="44"/>
        <v>0</v>
      </c>
      <c r="AV192" s="19" t="str">
        <f t="shared" si="45"/>
        <v>ML d'ouvrage</v>
      </c>
      <c r="AW192" s="33" t="s">
        <v>766</v>
      </c>
      <c r="AX192" s="33"/>
      <c r="AY192" s="33"/>
      <c r="AZ192" s="33"/>
    </row>
    <row r="193" spans="1:52" ht="90" customHeight="1" x14ac:dyDescent="0.25">
      <c r="A193" s="41"/>
      <c r="B193" s="44" t="s">
        <v>646</v>
      </c>
      <c r="C193" s="42" t="s">
        <v>613</v>
      </c>
      <c r="D193" s="32"/>
      <c r="E193" s="32" t="s">
        <v>667</v>
      </c>
      <c r="F193" s="32" t="s">
        <v>893</v>
      </c>
      <c r="G193" s="41" t="s">
        <v>135</v>
      </c>
      <c r="H193" s="43" t="s">
        <v>130</v>
      </c>
      <c r="I193" s="43" t="s">
        <v>953</v>
      </c>
      <c r="J193" s="17">
        <v>80418000</v>
      </c>
      <c r="K193" s="32" t="s">
        <v>894</v>
      </c>
      <c r="L193" s="32" t="s">
        <v>208</v>
      </c>
      <c r="M193" s="41">
        <v>50</v>
      </c>
      <c r="N193" s="32" t="s">
        <v>895</v>
      </c>
      <c r="O193" s="42" t="s">
        <v>214</v>
      </c>
      <c r="P193" s="41" t="s">
        <v>1325</v>
      </c>
      <c r="Q193" s="32" t="s">
        <v>1526</v>
      </c>
      <c r="R193" s="32" t="s">
        <v>1527</v>
      </c>
      <c r="S193" s="32" t="s">
        <v>1321</v>
      </c>
      <c r="T193" s="32" t="s">
        <v>896</v>
      </c>
      <c r="U193" s="32" t="s">
        <v>308</v>
      </c>
      <c r="V193" s="32" t="s">
        <v>897</v>
      </c>
      <c r="W193" s="32" t="s">
        <v>898</v>
      </c>
      <c r="X193" s="41" t="s">
        <v>899</v>
      </c>
      <c r="Y193" s="32">
        <v>5</v>
      </c>
      <c r="Z193" s="22"/>
      <c r="AA193" s="22"/>
      <c r="AB193" s="22"/>
      <c r="AC193" s="22"/>
      <c r="AD193" s="32" t="s">
        <v>900</v>
      </c>
      <c r="AE193" s="32" t="s">
        <v>901</v>
      </c>
      <c r="AF193" s="36">
        <v>79631022</v>
      </c>
      <c r="AG193" s="22">
        <v>43705</v>
      </c>
      <c r="AH193" s="21"/>
      <c r="AI193" s="21">
        <v>79629889.680000007</v>
      </c>
      <c r="AJ193" s="22">
        <v>44158</v>
      </c>
      <c r="AK193" s="18">
        <v>90</v>
      </c>
      <c r="AL193" s="19" t="s">
        <v>902</v>
      </c>
      <c r="AM193" s="37">
        <f ca="1">(AK193-((TODAY())-AJ193))/AK193</f>
        <v>-12.022222222222222</v>
      </c>
      <c r="AN193" s="23">
        <v>1</v>
      </c>
      <c r="AO193" s="21">
        <v>1</v>
      </c>
      <c r="AP193" s="24">
        <v>1</v>
      </c>
      <c r="AQ193" s="38">
        <f t="shared" si="67"/>
        <v>1</v>
      </c>
      <c r="AR193" s="39">
        <f>AQ193-AP193</f>
        <v>0</v>
      </c>
      <c r="AS193" s="39">
        <f>AN193</f>
        <v>1</v>
      </c>
      <c r="AT193" s="19" t="s">
        <v>903</v>
      </c>
      <c r="AU193" s="19">
        <f t="shared" si="44"/>
        <v>50</v>
      </c>
      <c r="AV193" s="19" t="str">
        <f t="shared" si="45"/>
        <v>ML d'ouvrage</v>
      </c>
      <c r="AW193" s="33"/>
      <c r="AX193" s="33"/>
      <c r="AY193" s="33"/>
      <c r="AZ193" s="33"/>
    </row>
    <row r="194" spans="1:52" ht="120" customHeight="1" x14ac:dyDescent="0.25">
      <c r="A194" s="41"/>
      <c r="B194" s="44" t="s">
        <v>646</v>
      </c>
      <c r="C194" s="42" t="s">
        <v>613</v>
      </c>
      <c r="D194" s="32"/>
      <c r="E194" s="32" t="s">
        <v>667</v>
      </c>
      <c r="F194" s="32" t="s">
        <v>893</v>
      </c>
      <c r="G194" s="41" t="s">
        <v>136</v>
      </c>
      <c r="H194" s="43" t="s">
        <v>130</v>
      </c>
      <c r="I194" s="43" t="s">
        <v>953</v>
      </c>
      <c r="J194" s="17">
        <v>92047200</v>
      </c>
      <c r="K194" s="32" t="s">
        <v>894</v>
      </c>
      <c r="L194" s="32" t="s">
        <v>208</v>
      </c>
      <c r="M194" s="41">
        <v>60</v>
      </c>
      <c r="N194" s="32" t="s">
        <v>904</v>
      </c>
      <c r="O194" s="42" t="s">
        <v>214</v>
      </c>
      <c r="P194" s="41" t="s">
        <v>1324</v>
      </c>
      <c r="Q194" s="32" t="s">
        <v>1526</v>
      </c>
      <c r="R194" s="32" t="s">
        <v>1527</v>
      </c>
      <c r="S194" s="32" t="s">
        <v>1316</v>
      </c>
      <c r="T194" s="32" t="s">
        <v>1316</v>
      </c>
      <c r="U194" s="32" t="s">
        <v>308</v>
      </c>
      <c r="V194" s="32" t="s">
        <v>897</v>
      </c>
      <c r="W194" s="32" t="s">
        <v>897</v>
      </c>
      <c r="X194" s="41" t="s">
        <v>899</v>
      </c>
      <c r="Y194" s="32">
        <v>5</v>
      </c>
      <c r="Z194" s="22"/>
      <c r="AA194" s="22"/>
      <c r="AB194" s="22"/>
      <c r="AC194" s="22"/>
      <c r="AD194" s="32" t="s">
        <v>905</v>
      </c>
      <c r="AE194" s="32" t="s">
        <v>906</v>
      </c>
      <c r="AF194" s="36">
        <v>91909981.079999998</v>
      </c>
      <c r="AG194" s="22">
        <v>43705</v>
      </c>
      <c r="AH194" s="21"/>
      <c r="AI194" s="21">
        <v>91904263.560000002</v>
      </c>
      <c r="AJ194" s="22">
        <v>44040</v>
      </c>
      <c r="AK194" s="18">
        <v>90</v>
      </c>
      <c r="AL194" s="19" t="s">
        <v>907</v>
      </c>
      <c r="AM194" s="37">
        <f t="shared" ref="AM194:AM197" ca="1" si="71">(AK194-((TODAY())-AJ194))/AK194</f>
        <v>-13.333333333333334</v>
      </c>
      <c r="AN194" s="23">
        <v>1</v>
      </c>
      <c r="AO194" s="21">
        <v>0.9999377921752044</v>
      </c>
      <c r="AP194" s="24">
        <v>1</v>
      </c>
      <c r="AQ194" s="38">
        <f t="shared" si="67"/>
        <v>1</v>
      </c>
      <c r="AR194" s="39">
        <f t="shared" ref="AR194:AR197" si="72">AQ194-AP194</f>
        <v>0</v>
      </c>
      <c r="AS194" s="39">
        <f t="shared" ref="AS194:AS197" si="73">AN194</f>
        <v>1</v>
      </c>
      <c r="AT194" s="19" t="s">
        <v>908</v>
      </c>
      <c r="AU194" s="19">
        <f t="shared" si="44"/>
        <v>60</v>
      </c>
      <c r="AV194" s="19" t="str">
        <f t="shared" si="45"/>
        <v>ML d'ouvrage</v>
      </c>
      <c r="AW194" s="33"/>
      <c r="AX194" s="33"/>
      <c r="AY194" s="33"/>
      <c r="AZ194" s="33"/>
    </row>
    <row r="195" spans="1:52" ht="120" customHeight="1" x14ac:dyDescent="0.25">
      <c r="A195" s="41"/>
      <c r="B195" s="44" t="s">
        <v>646</v>
      </c>
      <c r="C195" s="42" t="s">
        <v>613</v>
      </c>
      <c r="D195" s="32"/>
      <c r="E195" s="32" t="s">
        <v>667</v>
      </c>
      <c r="F195" s="32" t="s">
        <v>893</v>
      </c>
      <c r="G195" s="41" t="s">
        <v>136</v>
      </c>
      <c r="H195" s="43" t="s">
        <v>130</v>
      </c>
      <c r="I195" s="43" t="s">
        <v>953</v>
      </c>
      <c r="J195" s="17">
        <v>195531600</v>
      </c>
      <c r="K195" s="32" t="s">
        <v>894</v>
      </c>
      <c r="L195" s="32" t="s">
        <v>205</v>
      </c>
      <c r="M195" s="41">
        <v>1.948</v>
      </c>
      <c r="N195" s="32" t="s">
        <v>909</v>
      </c>
      <c r="O195" s="42" t="s">
        <v>214</v>
      </c>
      <c r="P195" s="41" t="s">
        <v>1322</v>
      </c>
      <c r="Q195" s="32" t="s">
        <v>1526</v>
      </c>
      <c r="R195" s="32" t="s">
        <v>1528</v>
      </c>
      <c r="S195" s="32" t="s">
        <v>1320</v>
      </c>
      <c r="T195" s="32" t="s">
        <v>1315</v>
      </c>
      <c r="U195" s="32" t="s">
        <v>308</v>
      </c>
      <c r="V195" s="32" t="s">
        <v>897</v>
      </c>
      <c r="W195" s="32" t="s">
        <v>910</v>
      </c>
      <c r="X195" s="41" t="s">
        <v>899</v>
      </c>
      <c r="Y195" s="32">
        <v>10</v>
      </c>
      <c r="Z195" s="22"/>
      <c r="AA195" s="22"/>
      <c r="AB195" s="22"/>
      <c r="AC195" s="22"/>
      <c r="AD195" s="32" t="s">
        <v>911</v>
      </c>
      <c r="AE195" s="32" t="s">
        <v>912</v>
      </c>
      <c r="AF195" s="36">
        <v>194294472</v>
      </c>
      <c r="AG195" s="22">
        <v>43705</v>
      </c>
      <c r="AH195" s="21"/>
      <c r="AI195" s="36">
        <v>194294472</v>
      </c>
      <c r="AJ195" s="22">
        <v>44040</v>
      </c>
      <c r="AK195" s="18">
        <v>90</v>
      </c>
      <c r="AL195" s="19" t="s">
        <v>907</v>
      </c>
      <c r="AM195" s="37">
        <f t="shared" ca="1" si="71"/>
        <v>-13.333333333333334</v>
      </c>
      <c r="AN195" s="23">
        <v>1</v>
      </c>
      <c r="AO195" s="23">
        <v>1</v>
      </c>
      <c r="AP195" s="24">
        <v>1</v>
      </c>
      <c r="AQ195" s="38">
        <f t="shared" si="67"/>
        <v>1</v>
      </c>
      <c r="AR195" s="39">
        <f t="shared" si="72"/>
        <v>0</v>
      </c>
      <c r="AS195" s="39">
        <f t="shared" si="73"/>
        <v>1</v>
      </c>
      <c r="AT195" s="19" t="s">
        <v>913</v>
      </c>
      <c r="AU195" s="19">
        <f t="shared" si="44"/>
        <v>1.948</v>
      </c>
      <c r="AV195" s="19" t="str">
        <f t="shared" si="45"/>
        <v>Km</v>
      </c>
      <c r="AW195" s="33"/>
      <c r="AX195" s="33"/>
      <c r="AY195" s="33"/>
      <c r="AZ195" s="33"/>
    </row>
    <row r="196" spans="1:52" ht="90" customHeight="1" x14ac:dyDescent="0.25">
      <c r="A196" s="41"/>
      <c r="B196" s="44" t="s">
        <v>646</v>
      </c>
      <c r="C196" s="42" t="s">
        <v>613</v>
      </c>
      <c r="D196" s="32"/>
      <c r="E196" s="32" t="s">
        <v>667</v>
      </c>
      <c r="F196" s="32" t="s">
        <v>893</v>
      </c>
      <c r="G196" s="41" t="s">
        <v>136</v>
      </c>
      <c r="H196" s="43" t="s">
        <v>130</v>
      </c>
      <c r="I196" s="43" t="s">
        <v>953</v>
      </c>
      <c r="J196" s="17">
        <v>200612400</v>
      </c>
      <c r="K196" s="32" t="s">
        <v>894</v>
      </c>
      <c r="L196" s="32" t="s">
        <v>205</v>
      </c>
      <c r="M196" s="41">
        <v>2.556</v>
      </c>
      <c r="N196" s="32" t="s">
        <v>909</v>
      </c>
      <c r="O196" s="42" t="s">
        <v>214</v>
      </c>
      <c r="P196" s="41" t="s">
        <v>1322</v>
      </c>
      <c r="Q196" s="32" t="s">
        <v>1528</v>
      </c>
      <c r="R196" s="32" t="s">
        <v>1529</v>
      </c>
      <c r="S196" s="32" t="s">
        <v>1315</v>
      </c>
      <c r="T196" s="32" t="s">
        <v>1317</v>
      </c>
      <c r="U196" s="32" t="s">
        <v>308</v>
      </c>
      <c r="V196" s="32" t="s">
        <v>914</v>
      </c>
      <c r="W196" s="32" t="s">
        <v>914</v>
      </c>
      <c r="X196" s="41" t="s">
        <v>899</v>
      </c>
      <c r="Y196" s="32">
        <v>10</v>
      </c>
      <c r="Z196" s="22"/>
      <c r="AA196" s="22"/>
      <c r="AB196" s="22"/>
      <c r="AC196" s="22"/>
      <c r="AD196" s="32" t="s">
        <v>915</v>
      </c>
      <c r="AE196" s="32" t="s">
        <v>916</v>
      </c>
      <c r="AF196" s="36">
        <v>199552200</v>
      </c>
      <c r="AG196" s="22">
        <v>43705</v>
      </c>
      <c r="AH196" s="21"/>
      <c r="AI196" s="36">
        <v>199552200</v>
      </c>
      <c r="AJ196" s="22">
        <v>44088</v>
      </c>
      <c r="AK196" s="18">
        <v>90</v>
      </c>
      <c r="AL196" s="19" t="s">
        <v>917</v>
      </c>
      <c r="AM196" s="37">
        <f t="shared" ca="1" si="71"/>
        <v>-12.8</v>
      </c>
      <c r="AN196" s="23">
        <v>1</v>
      </c>
      <c r="AO196" s="23">
        <v>1</v>
      </c>
      <c r="AP196" s="24">
        <v>1</v>
      </c>
      <c r="AQ196" s="38">
        <f t="shared" si="67"/>
        <v>1</v>
      </c>
      <c r="AR196" s="39">
        <f t="shared" si="72"/>
        <v>0</v>
      </c>
      <c r="AS196" s="39">
        <f t="shared" si="73"/>
        <v>1</v>
      </c>
      <c r="AT196" s="19" t="s">
        <v>918</v>
      </c>
      <c r="AU196" s="19">
        <f t="shared" ref="AU196:AU259" si="74">+AS196*M196</f>
        <v>2.556</v>
      </c>
      <c r="AV196" s="19" t="str">
        <f t="shared" ref="AV196:AV259" si="75">+L196</f>
        <v>Km</v>
      </c>
      <c r="AW196" s="33"/>
      <c r="AX196" s="33"/>
      <c r="AY196" s="33"/>
      <c r="AZ196" s="33"/>
    </row>
    <row r="197" spans="1:52" ht="72" customHeight="1" x14ac:dyDescent="0.25">
      <c r="A197" s="41"/>
      <c r="B197" s="44" t="s">
        <v>646</v>
      </c>
      <c r="C197" s="42" t="s">
        <v>618</v>
      </c>
      <c r="D197" s="32" t="s">
        <v>640</v>
      </c>
      <c r="E197" s="32" t="s">
        <v>667</v>
      </c>
      <c r="F197" s="32" t="s">
        <v>919</v>
      </c>
      <c r="G197" s="41" t="s">
        <v>144</v>
      </c>
      <c r="H197" s="43" t="s">
        <v>131</v>
      </c>
      <c r="I197" s="43" t="s">
        <v>953</v>
      </c>
      <c r="J197" s="17">
        <v>8000000</v>
      </c>
      <c r="K197" s="32" t="s">
        <v>894</v>
      </c>
      <c r="L197" s="32" t="s">
        <v>205</v>
      </c>
      <c r="M197" s="41">
        <v>10</v>
      </c>
      <c r="N197" s="32" t="s">
        <v>920</v>
      </c>
      <c r="O197" s="42" t="s">
        <v>214</v>
      </c>
      <c r="P197" s="41" t="s">
        <v>1322</v>
      </c>
      <c r="Q197" s="32"/>
      <c r="R197" s="32"/>
      <c r="S197" s="32" t="s">
        <v>1319</v>
      </c>
      <c r="T197" s="32" t="s">
        <v>1318</v>
      </c>
      <c r="U197" s="32" t="s">
        <v>308</v>
      </c>
      <c r="V197" s="32" t="s">
        <v>921</v>
      </c>
      <c r="W197" s="32" t="s">
        <v>922</v>
      </c>
      <c r="X197" s="41" t="s">
        <v>923</v>
      </c>
      <c r="Y197" s="32">
        <v>5</v>
      </c>
      <c r="Z197" s="22"/>
      <c r="AA197" s="22"/>
      <c r="AB197" s="22"/>
      <c r="AC197" s="22"/>
      <c r="AD197" s="32"/>
      <c r="AE197" s="32" t="s">
        <v>924</v>
      </c>
      <c r="AF197" s="36">
        <v>8000000</v>
      </c>
      <c r="AG197" s="22"/>
      <c r="AH197" s="21"/>
      <c r="AI197" s="36"/>
      <c r="AJ197" s="22" t="s">
        <v>925</v>
      </c>
      <c r="AK197" s="18"/>
      <c r="AL197" s="19" t="s">
        <v>561</v>
      </c>
      <c r="AM197" s="37" t="e">
        <f t="shared" ca="1" si="71"/>
        <v>#VALUE!</v>
      </c>
      <c r="AN197" s="23">
        <v>1</v>
      </c>
      <c r="AO197" s="23">
        <v>1</v>
      </c>
      <c r="AP197" s="24">
        <v>1</v>
      </c>
      <c r="AQ197" s="38">
        <f t="shared" si="67"/>
        <v>1</v>
      </c>
      <c r="AR197" s="39">
        <f t="shared" si="72"/>
        <v>0</v>
      </c>
      <c r="AS197" s="39">
        <f t="shared" si="73"/>
        <v>1</v>
      </c>
      <c r="AT197" s="19" t="s">
        <v>926</v>
      </c>
      <c r="AU197" s="19">
        <f t="shared" si="74"/>
        <v>10</v>
      </c>
      <c r="AV197" s="19" t="str">
        <f t="shared" si="75"/>
        <v>Km</v>
      </c>
      <c r="AW197" s="33"/>
      <c r="AX197" s="33"/>
      <c r="AY197" s="33"/>
      <c r="AZ197" s="33"/>
    </row>
    <row r="198" spans="1:52" ht="51" customHeight="1" x14ac:dyDescent="0.25">
      <c r="A198" s="41"/>
      <c r="B198" s="44" t="s">
        <v>650</v>
      </c>
      <c r="C198" s="42" t="s">
        <v>939</v>
      </c>
      <c r="D198" s="32" t="s">
        <v>645</v>
      </c>
      <c r="E198" s="32" t="s">
        <v>1076</v>
      </c>
      <c r="F198" s="32" t="s">
        <v>1083</v>
      </c>
      <c r="G198" s="41" t="s">
        <v>150</v>
      </c>
      <c r="H198" s="43" t="s">
        <v>1332</v>
      </c>
      <c r="I198" s="43" t="s">
        <v>1333</v>
      </c>
      <c r="J198" s="17">
        <v>208605854</v>
      </c>
      <c r="K198" s="32" t="s">
        <v>1084</v>
      </c>
      <c r="L198" s="32"/>
      <c r="M198" s="32"/>
      <c r="N198" s="32">
        <v>0</v>
      </c>
      <c r="O198" s="42" t="s">
        <v>214</v>
      </c>
      <c r="P198" s="41" t="s">
        <v>1085</v>
      </c>
      <c r="Q198" s="32" t="s">
        <v>1511</v>
      </c>
      <c r="R198" s="32" t="s">
        <v>1530</v>
      </c>
      <c r="S198" s="32" t="s">
        <v>1079</v>
      </c>
      <c r="T198" s="32" t="s">
        <v>1080</v>
      </c>
      <c r="U198" s="32" t="s">
        <v>584</v>
      </c>
      <c r="V198" s="32" t="s">
        <v>422</v>
      </c>
      <c r="W198" s="32" t="s">
        <v>423</v>
      </c>
      <c r="X198" s="41"/>
      <c r="Y198" s="32"/>
      <c r="Z198" s="22" t="s">
        <v>933</v>
      </c>
      <c r="AA198" s="22" t="s">
        <v>933</v>
      </c>
      <c r="AB198" s="22" t="s">
        <v>933</v>
      </c>
      <c r="AC198" s="22" t="s">
        <v>933</v>
      </c>
      <c r="AD198" s="32" t="s">
        <v>1086</v>
      </c>
      <c r="AE198" s="32" t="s">
        <v>1083</v>
      </c>
      <c r="AF198" s="36">
        <v>208605854</v>
      </c>
      <c r="AG198" s="22"/>
      <c r="AH198" s="21"/>
      <c r="AI198" s="36">
        <v>173838212</v>
      </c>
      <c r="AJ198" s="22">
        <v>44117</v>
      </c>
      <c r="AK198" s="18">
        <v>120</v>
      </c>
      <c r="AL198" s="19" t="s">
        <v>530</v>
      </c>
      <c r="AM198" s="37">
        <v>0</v>
      </c>
      <c r="AN198" s="23">
        <v>1</v>
      </c>
      <c r="AO198" s="23">
        <v>1</v>
      </c>
      <c r="AP198" s="24">
        <v>1</v>
      </c>
      <c r="AQ198" s="38">
        <f t="shared" si="67"/>
        <v>1</v>
      </c>
      <c r="AR198" s="39">
        <f t="shared" ref="AR198" si="76">AQ198-AP198</f>
        <v>0</v>
      </c>
      <c r="AS198" s="39">
        <f t="shared" ref="AS198" si="77">AN198</f>
        <v>1</v>
      </c>
      <c r="AT198" s="19" t="s">
        <v>2000</v>
      </c>
      <c r="AU198" s="19">
        <f t="shared" si="74"/>
        <v>0</v>
      </c>
      <c r="AV198" s="19">
        <f t="shared" si="75"/>
        <v>0</v>
      </c>
      <c r="AW198" s="33"/>
      <c r="AX198" s="33"/>
      <c r="AY198" s="33"/>
      <c r="AZ198" s="33"/>
    </row>
    <row r="199" spans="1:52" ht="90" customHeight="1" x14ac:dyDescent="0.25">
      <c r="A199" s="41"/>
      <c r="B199" s="44" t="s">
        <v>646</v>
      </c>
      <c r="C199" s="42" t="s">
        <v>621</v>
      </c>
      <c r="D199" s="32" t="s">
        <v>643</v>
      </c>
      <c r="E199" s="32" t="s">
        <v>1308</v>
      </c>
      <c r="F199" s="32" t="s">
        <v>1216</v>
      </c>
      <c r="G199" s="41" t="s">
        <v>132</v>
      </c>
      <c r="H199" s="43" t="s">
        <v>1332</v>
      </c>
      <c r="I199" s="43" t="s">
        <v>1217</v>
      </c>
      <c r="J199" s="17">
        <v>229498034150</v>
      </c>
      <c r="K199" s="32" t="s">
        <v>203</v>
      </c>
      <c r="L199" s="32" t="s">
        <v>205</v>
      </c>
      <c r="M199" s="41">
        <v>108</v>
      </c>
      <c r="N199" s="32" t="s">
        <v>944</v>
      </c>
      <c r="O199" s="42" t="s">
        <v>214</v>
      </c>
      <c r="P199" s="41" t="s">
        <v>1218</v>
      </c>
      <c r="Q199" s="32" t="s">
        <v>1531</v>
      </c>
      <c r="R199" s="32" t="s">
        <v>1532</v>
      </c>
      <c r="S199" s="32" t="s">
        <v>1219</v>
      </c>
      <c r="T199" s="32" t="s">
        <v>1220</v>
      </c>
      <c r="U199" s="32" t="s">
        <v>1624</v>
      </c>
      <c r="V199" s="32" t="s">
        <v>1221</v>
      </c>
      <c r="W199" s="32" t="s">
        <v>1222</v>
      </c>
      <c r="X199" s="41"/>
      <c r="Y199" s="32"/>
      <c r="Z199" s="22" t="s">
        <v>933</v>
      </c>
      <c r="AA199" s="22" t="s">
        <v>933</v>
      </c>
      <c r="AB199" s="22" t="s">
        <v>933</v>
      </c>
      <c r="AC199" s="22" t="s">
        <v>933</v>
      </c>
      <c r="AD199" s="32">
        <v>0</v>
      </c>
      <c r="AE199" s="32" t="s">
        <v>1216</v>
      </c>
      <c r="AF199" s="36">
        <v>0</v>
      </c>
      <c r="AG199" s="22"/>
      <c r="AH199" s="21"/>
      <c r="AI199" s="21">
        <v>0</v>
      </c>
      <c r="AJ199" s="22"/>
      <c r="AK199" s="18">
        <v>0</v>
      </c>
      <c r="AL199" s="19" t="s">
        <v>951</v>
      </c>
      <c r="AM199" s="37" t="s">
        <v>134</v>
      </c>
      <c r="AN199" s="23">
        <v>0</v>
      </c>
      <c r="AO199" s="21" t="s">
        <v>134</v>
      </c>
      <c r="AP199" s="24">
        <v>0</v>
      </c>
      <c r="AQ199" s="38">
        <f t="shared" si="67"/>
        <v>0</v>
      </c>
      <c r="AR199" s="39">
        <f t="shared" ref="AR199:AR213" si="78">AQ199-AP199</f>
        <v>0</v>
      </c>
      <c r="AS199" s="39">
        <f t="shared" ref="AS199:AS213" si="79">AN199</f>
        <v>0</v>
      </c>
      <c r="AT199" s="19" t="s">
        <v>2010</v>
      </c>
      <c r="AU199" s="19">
        <f t="shared" si="74"/>
        <v>0</v>
      </c>
      <c r="AV199" s="19" t="str">
        <f t="shared" si="75"/>
        <v>Km</v>
      </c>
      <c r="AW199" s="33"/>
      <c r="AX199" s="33"/>
      <c r="AY199" s="33"/>
      <c r="AZ199" s="33"/>
    </row>
    <row r="200" spans="1:52" ht="75" customHeight="1" x14ac:dyDescent="0.25">
      <c r="A200" s="41"/>
      <c r="B200" s="44" t="s">
        <v>646</v>
      </c>
      <c r="C200" s="42" t="s">
        <v>621</v>
      </c>
      <c r="D200" s="32" t="s">
        <v>643</v>
      </c>
      <c r="E200" s="32" t="s">
        <v>1308</v>
      </c>
      <c r="F200" s="32" t="s">
        <v>1223</v>
      </c>
      <c r="G200" s="41" t="s">
        <v>137</v>
      </c>
      <c r="H200" s="43" t="s">
        <v>1332</v>
      </c>
      <c r="I200" s="43" t="s">
        <v>1217</v>
      </c>
      <c r="J200" s="17">
        <v>13557005000</v>
      </c>
      <c r="K200" s="32" t="s">
        <v>203</v>
      </c>
      <c r="L200" s="32" t="s">
        <v>2044</v>
      </c>
      <c r="M200" s="41">
        <v>16</v>
      </c>
      <c r="N200" s="32" t="s">
        <v>235</v>
      </c>
      <c r="O200" s="42" t="s">
        <v>214</v>
      </c>
      <c r="P200" s="41" t="s">
        <v>992</v>
      </c>
      <c r="Q200" s="32" t="s">
        <v>1531</v>
      </c>
      <c r="R200" s="32" t="s">
        <v>1532</v>
      </c>
      <c r="S200" s="32" t="s">
        <v>1219</v>
      </c>
      <c r="T200" s="32" t="s">
        <v>1220</v>
      </c>
      <c r="U200" s="32" t="s">
        <v>1624</v>
      </c>
      <c r="V200" s="32" t="s">
        <v>1221</v>
      </c>
      <c r="W200" s="32" t="s">
        <v>1222</v>
      </c>
      <c r="X200" s="41"/>
      <c r="Y200" s="32"/>
      <c r="Z200" s="22" t="s">
        <v>933</v>
      </c>
      <c r="AA200" s="22" t="s">
        <v>933</v>
      </c>
      <c r="AB200" s="22" t="s">
        <v>933</v>
      </c>
      <c r="AC200" s="22" t="s">
        <v>933</v>
      </c>
      <c r="AD200" s="32">
        <v>0</v>
      </c>
      <c r="AE200" s="32" t="s">
        <v>1223</v>
      </c>
      <c r="AF200" s="36">
        <v>0</v>
      </c>
      <c r="AG200" s="22"/>
      <c r="AH200" s="21"/>
      <c r="AI200" s="21">
        <v>0</v>
      </c>
      <c r="AJ200" s="22"/>
      <c r="AK200" s="18">
        <v>0</v>
      </c>
      <c r="AL200" s="19" t="s">
        <v>951</v>
      </c>
      <c r="AM200" s="37" t="s">
        <v>134</v>
      </c>
      <c r="AN200" s="23">
        <v>0</v>
      </c>
      <c r="AO200" s="21" t="s">
        <v>134</v>
      </c>
      <c r="AP200" s="24">
        <v>0</v>
      </c>
      <c r="AQ200" s="38">
        <f t="shared" si="67"/>
        <v>0</v>
      </c>
      <c r="AR200" s="39">
        <f t="shared" si="78"/>
        <v>0</v>
      </c>
      <c r="AS200" s="39">
        <f t="shared" si="79"/>
        <v>0</v>
      </c>
      <c r="AT200" s="19" t="s">
        <v>2011</v>
      </c>
      <c r="AU200" s="19">
        <f t="shared" si="74"/>
        <v>0</v>
      </c>
      <c r="AV200" s="19" t="str">
        <f t="shared" si="75"/>
        <v>Nombre de rapports</v>
      </c>
      <c r="AW200" s="33"/>
      <c r="AX200" s="33"/>
      <c r="AY200" s="33"/>
      <c r="AZ200" s="33"/>
    </row>
    <row r="201" spans="1:52" ht="75" customHeight="1" x14ac:dyDescent="0.25">
      <c r="A201" s="41"/>
      <c r="B201" s="44" t="s">
        <v>646</v>
      </c>
      <c r="C201" s="42" t="s">
        <v>621</v>
      </c>
      <c r="D201" s="32" t="s">
        <v>643</v>
      </c>
      <c r="E201" s="32" t="s">
        <v>1308</v>
      </c>
      <c r="F201" s="32" t="s">
        <v>1224</v>
      </c>
      <c r="G201" s="41" t="s">
        <v>137</v>
      </c>
      <c r="H201" s="43" t="s">
        <v>1332</v>
      </c>
      <c r="I201" s="43" t="s">
        <v>1217</v>
      </c>
      <c r="J201" s="17">
        <v>0</v>
      </c>
      <c r="K201" s="32" t="s">
        <v>203</v>
      </c>
      <c r="L201" s="32" t="s">
        <v>2044</v>
      </c>
      <c r="M201" s="41">
        <v>2</v>
      </c>
      <c r="N201" s="32" t="s">
        <v>235</v>
      </c>
      <c r="O201" s="42" t="s">
        <v>214</v>
      </c>
      <c r="P201" s="41" t="s">
        <v>1193</v>
      </c>
      <c r="Q201" s="32" t="s">
        <v>1531</v>
      </c>
      <c r="R201" s="32" t="s">
        <v>1532</v>
      </c>
      <c r="S201" s="32" t="s">
        <v>1219</v>
      </c>
      <c r="T201" s="32" t="s">
        <v>1220</v>
      </c>
      <c r="U201" s="32" t="s">
        <v>1624</v>
      </c>
      <c r="V201" s="32" t="s">
        <v>1221</v>
      </c>
      <c r="W201" s="32" t="s">
        <v>1222</v>
      </c>
      <c r="X201" s="41"/>
      <c r="Y201" s="32"/>
      <c r="Z201" s="22" t="s">
        <v>933</v>
      </c>
      <c r="AA201" s="22" t="s">
        <v>933</v>
      </c>
      <c r="AB201" s="22" t="s">
        <v>933</v>
      </c>
      <c r="AC201" s="22" t="s">
        <v>933</v>
      </c>
      <c r="AD201" s="32">
        <v>0</v>
      </c>
      <c r="AE201" s="32" t="s">
        <v>1224</v>
      </c>
      <c r="AF201" s="36">
        <v>0</v>
      </c>
      <c r="AG201" s="22"/>
      <c r="AH201" s="21"/>
      <c r="AI201" s="21">
        <v>0</v>
      </c>
      <c r="AJ201" s="22"/>
      <c r="AK201" s="18">
        <v>0</v>
      </c>
      <c r="AL201" s="19">
        <v>0</v>
      </c>
      <c r="AM201" s="37">
        <v>0</v>
      </c>
      <c r="AN201" s="23">
        <v>0</v>
      </c>
      <c r="AO201" s="23">
        <v>0</v>
      </c>
      <c r="AP201" s="24">
        <v>0</v>
      </c>
      <c r="AQ201" s="38">
        <f t="shared" si="67"/>
        <v>0</v>
      </c>
      <c r="AR201" s="39">
        <f t="shared" si="78"/>
        <v>0</v>
      </c>
      <c r="AS201" s="39">
        <f t="shared" si="79"/>
        <v>0</v>
      </c>
      <c r="AT201" s="19" t="s">
        <v>1225</v>
      </c>
      <c r="AU201" s="19">
        <f t="shared" si="74"/>
        <v>0</v>
      </c>
      <c r="AV201" s="19" t="str">
        <f t="shared" si="75"/>
        <v>Nombre de rapports</v>
      </c>
      <c r="AW201" s="33"/>
      <c r="AX201" s="33"/>
      <c r="AY201" s="33"/>
      <c r="AZ201" s="33"/>
    </row>
    <row r="202" spans="1:52" ht="63.75" customHeight="1" x14ac:dyDescent="0.25">
      <c r="A202" s="41"/>
      <c r="B202" s="44" t="s">
        <v>646</v>
      </c>
      <c r="C202" s="42" t="s">
        <v>621</v>
      </c>
      <c r="D202" s="32" t="s">
        <v>643</v>
      </c>
      <c r="E202" s="32" t="s">
        <v>1308</v>
      </c>
      <c r="F202" s="32" t="s">
        <v>1226</v>
      </c>
      <c r="G202" s="41" t="s">
        <v>137</v>
      </c>
      <c r="H202" s="43" t="s">
        <v>131</v>
      </c>
      <c r="I202" s="43" t="s">
        <v>953</v>
      </c>
      <c r="J202" s="17">
        <v>500000000</v>
      </c>
      <c r="K202" s="32" t="s">
        <v>203</v>
      </c>
      <c r="L202" s="32" t="s">
        <v>2044</v>
      </c>
      <c r="M202" s="41">
        <v>3</v>
      </c>
      <c r="N202" s="32" t="s">
        <v>235</v>
      </c>
      <c r="O202" s="42" t="s">
        <v>214</v>
      </c>
      <c r="P202" s="41" t="s">
        <v>1193</v>
      </c>
      <c r="Q202" s="32" t="s">
        <v>1531</v>
      </c>
      <c r="R202" s="32" t="s">
        <v>1532</v>
      </c>
      <c r="S202" s="32" t="s">
        <v>1219</v>
      </c>
      <c r="T202" s="32" t="s">
        <v>1220</v>
      </c>
      <c r="U202" s="32" t="s">
        <v>1624</v>
      </c>
      <c r="V202" s="32" t="s">
        <v>1221</v>
      </c>
      <c r="W202" s="32" t="s">
        <v>1222</v>
      </c>
      <c r="X202" s="41"/>
      <c r="Y202" s="32"/>
      <c r="Z202" s="22" t="s">
        <v>933</v>
      </c>
      <c r="AA202" s="22" t="s">
        <v>933</v>
      </c>
      <c r="AB202" s="22" t="s">
        <v>933</v>
      </c>
      <c r="AC202" s="22" t="s">
        <v>933</v>
      </c>
      <c r="AD202" s="32">
        <v>0</v>
      </c>
      <c r="AE202" s="32" t="s">
        <v>1226</v>
      </c>
      <c r="AF202" s="36">
        <v>0</v>
      </c>
      <c r="AG202" s="22"/>
      <c r="AH202" s="21"/>
      <c r="AI202" s="21">
        <v>0</v>
      </c>
      <c r="AJ202" s="22"/>
      <c r="AK202" s="18">
        <v>0</v>
      </c>
      <c r="AL202" s="19" t="s">
        <v>951</v>
      </c>
      <c r="AM202" s="37">
        <v>0</v>
      </c>
      <c r="AN202" s="23">
        <v>0</v>
      </c>
      <c r="AO202" s="23">
        <v>0</v>
      </c>
      <c r="AP202" s="24">
        <v>0</v>
      </c>
      <c r="AQ202" s="38">
        <f t="shared" si="67"/>
        <v>0</v>
      </c>
      <c r="AR202" s="39">
        <f t="shared" si="78"/>
        <v>0</v>
      </c>
      <c r="AS202" s="39">
        <f t="shared" si="79"/>
        <v>0</v>
      </c>
      <c r="AT202" s="19" t="s">
        <v>1227</v>
      </c>
      <c r="AU202" s="19">
        <f t="shared" si="74"/>
        <v>0</v>
      </c>
      <c r="AV202" s="19" t="str">
        <f t="shared" si="75"/>
        <v>Nombre de rapports</v>
      </c>
      <c r="AW202" s="33"/>
      <c r="AX202" s="33"/>
      <c r="AY202" s="33"/>
      <c r="AZ202" s="33"/>
    </row>
    <row r="203" spans="1:52" ht="75" customHeight="1" x14ac:dyDescent="0.25">
      <c r="A203" s="41"/>
      <c r="B203" s="44" t="s">
        <v>646</v>
      </c>
      <c r="C203" s="42" t="s">
        <v>621</v>
      </c>
      <c r="D203" s="32" t="s">
        <v>643</v>
      </c>
      <c r="E203" s="32" t="s">
        <v>1308</v>
      </c>
      <c r="F203" s="32" t="s">
        <v>1228</v>
      </c>
      <c r="G203" s="41" t="s">
        <v>137</v>
      </c>
      <c r="H203" s="43" t="s">
        <v>131</v>
      </c>
      <c r="I203" s="43" t="s">
        <v>953</v>
      </c>
      <c r="J203" s="17">
        <v>1500000000</v>
      </c>
      <c r="K203" s="32" t="s">
        <v>203</v>
      </c>
      <c r="L203" s="32"/>
      <c r="M203" s="41">
        <v>0</v>
      </c>
      <c r="N203" s="32">
        <v>0</v>
      </c>
      <c r="O203" s="42" t="s">
        <v>214</v>
      </c>
      <c r="P203" s="41" t="s">
        <v>1020</v>
      </c>
      <c r="Q203" s="32" t="s">
        <v>1531</v>
      </c>
      <c r="R203" s="32" t="s">
        <v>1532</v>
      </c>
      <c r="S203" s="32" t="s">
        <v>1219</v>
      </c>
      <c r="T203" s="32" t="s">
        <v>1220</v>
      </c>
      <c r="U203" s="32" t="s">
        <v>1624</v>
      </c>
      <c r="V203" s="32" t="s">
        <v>1221</v>
      </c>
      <c r="W203" s="32" t="s">
        <v>1222</v>
      </c>
      <c r="X203" s="41"/>
      <c r="Y203" s="32"/>
      <c r="Z203" s="22" t="s">
        <v>933</v>
      </c>
      <c r="AA203" s="22" t="s">
        <v>933</v>
      </c>
      <c r="AB203" s="22" t="s">
        <v>933</v>
      </c>
      <c r="AC203" s="22" t="s">
        <v>933</v>
      </c>
      <c r="AD203" s="32">
        <v>0</v>
      </c>
      <c r="AE203" s="32" t="s">
        <v>1228</v>
      </c>
      <c r="AF203" s="36">
        <v>0</v>
      </c>
      <c r="AG203" s="22"/>
      <c r="AH203" s="21"/>
      <c r="AI203" s="21">
        <v>0</v>
      </c>
      <c r="AJ203" s="22"/>
      <c r="AK203" s="18">
        <v>0</v>
      </c>
      <c r="AL203" s="19" t="s">
        <v>966</v>
      </c>
      <c r="AM203" s="37">
        <v>0</v>
      </c>
      <c r="AN203" s="23">
        <v>0</v>
      </c>
      <c r="AO203" s="23">
        <v>0</v>
      </c>
      <c r="AP203" s="24">
        <v>0</v>
      </c>
      <c r="AQ203" s="38">
        <f t="shared" si="67"/>
        <v>0</v>
      </c>
      <c r="AR203" s="39">
        <f t="shared" si="78"/>
        <v>0</v>
      </c>
      <c r="AS203" s="39">
        <f t="shared" si="79"/>
        <v>0</v>
      </c>
      <c r="AT203" s="19" t="s">
        <v>1229</v>
      </c>
      <c r="AU203" s="19">
        <f t="shared" si="74"/>
        <v>0</v>
      </c>
      <c r="AV203" s="19">
        <f t="shared" si="75"/>
        <v>0</v>
      </c>
      <c r="AW203" s="33"/>
      <c r="AX203" s="33"/>
      <c r="AY203" s="33"/>
      <c r="AZ203" s="33"/>
    </row>
    <row r="204" spans="1:52" ht="75.75" customHeight="1" x14ac:dyDescent="0.25">
      <c r="A204" s="41"/>
      <c r="B204" s="44" t="s">
        <v>646</v>
      </c>
      <c r="C204" s="42" t="s">
        <v>621</v>
      </c>
      <c r="D204" s="32" t="s">
        <v>643</v>
      </c>
      <c r="E204" s="32" t="s">
        <v>1308</v>
      </c>
      <c r="F204" s="32" t="s">
        <v>1231</v>
      </c>
      <c r="G204" s="41" t="s">
        <v>144</v>
      </c>
      <c r="H204" s="43" t="s">
        <v>1332</v>
      </c>
      <c r="I204" s="43" t="s">
        <v>1217</v>
      </c>
      <c r="J204" s="17">
        <v>14615000000</v>
      </c>
      <c r="K204" s="32" t="s">
        <v>1105</v>
      </c>
      <c r="L204" s="32" t="s">
        <v>208</v>
      </c>
      <c r="M204" s="41"/>
      <c r="N204" s="32" t="s">
        <v>1232</v>
      </c>
      <c r="O204" s="42" t="s">
        <v>214</v>
      </c>
      <c r="P204" s="41" t="s">
        <v>1230</v>
      </c>
      <c r="Q204" s="32"/>
      <c r="R204" s="32"/>
      <c r="S204" s="32" t="s">
        <v>1233</v>
      </c>
      <c r="T204" s="32" t="s">
        <v>1234</v>
      </c>
      <c r="U204" s="32" t="s">
        <v>378</v>
      </c>
      <c r="V204" s="32" t="s">
        <v>418</v>
      </c>
      <c r="W204" s="32" t="s">
        <v>419</v>
      </c>
      <c r="X204" s="41"/>
      <c r="Y204" s="32"/>
      <c r="Z204" s="22" t="s">
        <v>933</v>
      </c>
      <c r="AA204" s="22" t="s">
        <v>933</v>
      </c>
      <c r="AB204" s="22" t="s">
        <v>933</v>
      </c>
      <c r="AC204" s="22" t="s">
        <v>933</v>
      </c>
      <c r="AD204" s="32" t="s">
        <v>1235</v>
      </c>
      <c r="AE204" s="32" t="s">
        <v>1231</v>
      </c>
      <c r="AF204" s="36">
        <v>14614030766</v>
      </c>
      <c r="AG204" s="22"/>
      <c r="AH204" s="21"/>
      <c r="AI204" s="21">
        <v>8625354710.6071987</v>
      </c>
      <c r="AJ204" s="22">
        <v>43560</v>
      </c>
      <c r="AK204" s="18">
        <v>12</v>
      </c>
      <c r="AL204" s="19" t="s">
        <v>540</v>
      </c>
      <c r="AM204" s="37">
        <v>1.41</v>
      </c>
      <c r="AN204" s="23">
        <v>1</v>
      </c>
      <c r="AO204" s="23">
        <v>0.51177881492892285</v>
      </c>
      <c r="AP204" s="24">
        <v>1</v>
      </c>
      <c r="AQ204" s="38">
        <f t="shared" si="67"/>
        <v>1</v>
      </c>
      <c r="AR204" s="39">
        <f t="shared" si="78"/>
        <v>0</v>
      </c>
      <c r="AS204" s="39">
        <f t="shared" si="79"/>
        <v>1</v>
      </c>
      <c r="AT204" s="19"/>
      <c r="AU204" s="19">
        <f t="shared" si="74"/>
        <v>0</v>
      </c>
      <c r="AV204" s="19" t="str">
        <f t="shared" si="75"/>
        <v>ML d'ouvrage</v>
      </c>
      <c r="AW204" s="33"/>
      <c r="AX204" s="33"/>
      <c r="AY204" s="33"/>
      <c r="AZ204" s="33"/>
    </row>
    <row r="205" spans="1:52" ht="38.25" customHeight="1" x14ac:dyDescent="0.25">
      <c r="A205" s="41"/>
      <c r="B205" s="44" t="s">
        <v>646</v>
      </c>
      <c r="C205" s="42" t="s">
        <v>621</v>
      </c>
      <c r="D205" s="32" t="s">
        <v>643</v>
      </c>
      <c r="E205" s="32" t="s">
        <v>1308</v>
      </c>
      <c r="F205" s="32" t="s">
        <v>1236</v>
      </c>
      <c r="G205" s="41" t="s">
        <v>144</v>
      </c>
      <c r="H205" s="43" t="s">
        <v>1332</v>
      </c>
      <c r="I205" s="43" t="s">
        <v>1217</v>
      </c>
      <c r="J205" s="17">
        <v>3470000000</v>
      </c>
      <c r="K205" s="32" t="s">
        <v>1105</v>
      </c>
      <c r="L205" s="32" t="s">
        <v>205</v>
      </c>
      <c r="M205" s="41"/>
      <c r="N205" s="32" t="s">
        <v>1237</v>
      </c>
      <c r="O205" s="42" t="s">
        <v>214</v>
      </c>
      <c r="P205" s="41" t="s">
        <v>1238</v>
      </c>
      <c r="Q205" s="32"/>
      <c r="R205" s="32"/>
      <c r="S205" s="32" t="s">
        <v>1239</v>
      </c>
      <c r="T205" s="32">
        <v>0</v>
      </c>
      <c r="U205" s="32" t="s">
        <v>378</v>
      </c>
      <c r="V205" s="32" t="s">
        <v>1240</v>
      </c>
      <c r="W205" s="32" t="s">
        <v>1241</v>
      </c>
      <c r="X205" s="41"/>
      <c r="Y205" s="32"/>
      <c r="Z205" s="22" t="s">
        <v>933</v>
      </c>
      <c r="AA205" s="22" t="s">
        <v>933</v>
      </c>
      <c r="AB205" s="22" t="s">
        <v>933</v>
      </c>
      <c r="AC205" s="22" t="s">
        <v>933</v>
      </c>
      <c r="AD205" s="32" t="s">
        <v>1242</v>
      </c>
      <c r="AE205" s="32" t="s">
        <v>1236</v>
      </c>
      <c r="AF205" s="36">
        <v>3469419344.6199999</v>
      </c>
      <c r="AG205" s="22"/>
      <c r="AH205" s="21"/>
      <c r="AI205" s="21">
        <v>0</v>
      </c>
      <c r="AJ205" s="22">
        <v>43732</v>
      </c>
      <c r="AK205" s="18">
        <v>3</v>
      </c>
      <c r="AL205" s="19" t="s">
        <v>1243</v>
      </c>
      <c r="AM205" s="37">
        <v>3.9560439560439602</v>
      </c>
      <c r="AN205" s="23">
        <v>1</v>
      </c>
      <c r="AO205" s="23">
        <v>0.6197744404652572</v>
      </c>
      <c r="AP205" s="24">
        <v>1</v>
      </c>
      <c r="AQ205" s="38">
        <f t="shared" si="67"/>
        <v>1</v>
      </c>
      <c r="AR205" s="39">
        <f t="shared" si="78"/>
        <v>0</v>
      </c>
      <c r="AS205" s="39">
        <f t="shared" si="79"/>
        <v>1</v>
      </c>
      <c r="AT205" s="19"/>
      <c r="AU205" s="19">
        <f t="shared" si="74"/>
        <v>0</v>
      </c>
      <c r="AV205" s="19" t="str">
        <f t="shared" si="75"/>
        <v>Km</v>
      </c>
      <c r="AW205" s="33"/>
      <c r="AX205" s="33"/>
      <c r="AY205" s="33"/>
      <c r="AZ205" s="33"/>
    </row>
    <row r="206" spans="1:52" ht="102" customHeight="1" x14ac:dyDescent="0.25">
      <c r="A206" s="41"/>
      <c r="B206" s="44" t="s">
        <v>646</v>
      </c>
      <c r="C206" s="42" t="s">
        <v>621</v>
      </c>
      <c r="D206" s="32" t="s">
        <v>643</v>
      </c>
      <c r="E206" s="32" t="s">
        <v>1308</v>
      </c>
      <c r="F206" s="32" t="s">
        <v>1244</v>
      </c>
      <c r="G206" s="41" t="s">
        <v>150</v>
      </c>
      <c r="H206" s="43" t="s">
        <v>1332</v>
      </c>
      <c r="I206" s="43" t="s">
        <v>1217</v>
      </c>
      <c r="J206" s="17" t="s">
        <v>134</v>
      </c>
      <c r="K206" s="32" t="s">
        <v>1187</v>
      </c>
      <c r="L206" s="32" t="s">
        <v>2043</v>
      </c>
      <c r="M206" s="41">
        <v>4</v>
      </c>
      <c r="N206" s="32" t="s">
        <v>235</v>
      </c>
      <c r="O206" s="42" t="s">
        <v>214</v>
      </c>
      <c r="P206" s="41" t="s">
        <v>992</v>
      </c>
      <c r="Q206" s="32"/>
      <c r="R206" s="32"/>
      <c r="S206" s="32" t="s">
        <v>1245</v>
      </c>
      <c r="T206" s="32" t="s">
        <v>1246</v>
      </c>
      <c r="U206" s="32" t="s">
        <v>1626</v>
      </c>
      <c r="V206" s="32" t="s">
        <v>1247</v>
      </c>
      <c r="W206" s="32" t="s">
        <v>1248</v>
      </c>
      <c r="X206" s="41"/>
      <c r="Y206" s="32"/>
      <c r="Z206" s="22" t="s">
        <v>933</v>
      </c>
      <c r="AA206" s="22" t="s">
        <v>933</v>
      </c>
      <c r="AB206" s="22" t="s">
        <v>933</v>
      </c>
      <c r="AC206" s="22" t="s">
        <v>933</v>
      </c>
      <c r="AD206" s="32" t="s">
        <v>1249</v>
      </c>
      <c r="AE206" s="32" t="s">
        <v>1244</v>
      </c>
      <c r="AF206" s="36" t="s">
        <v>134</v>
      </c>
      <c r="AG206" s="22"/>
      <c r="AH206" s="21"/>
      <c r="AI206" s="21">
        <v>0</v>
      </c>
      <c r="AJ206" s="22">
        <v>43397</v>
      </c>
      <c r="AK206" s="18">
        <v>39</v>
      </c>
      <c r="AL206" s="19" t="s">
        <v>935</v>
      </c>
      <c r="AM206" s="37">
        <v>0.61538461538461497</v>
      </c>
      <c r="AN206" s="23">
        <v>0.3</v>
      </c>
      <c r="AO206" s="21" t="s">
        <v>134</v>
      </c>
      <c r="AP206" s="24">
        <v>0.3</v>
      </c>
      <c r="AQ206" s="38">
        <f t="shared" si="67"/>
        <v>0.3</v>
      </c>
      <c r="AR206" s="39">
        <f t="shared" si="78"/>
        <v>0</v>
      </c>
      <c r="AS206" s="39">
        <f t="shared" si="79"/>
        <v>0.3</v>
      </c>
      <c r="AT206" s="19"/>
      <c r="AU206" s="19">
        <f t="shared" si="74"/>
        <v>1.2</v>
      </c>
      <c r="AV206" s="19" t="str">
        <f t="shared" si="75"/>
        <v>Nombre de Rapports</v>
      </c>
      <c r="AW206" s="33"/>
      <c r="AX206" s="33"/>
      <c r="AY206" s="33"/>
      <c r="AZ206" s="33"/>
    </row>
    <row r="207" spans="1:52" ht="409.5" customHeight="1" x14ac:dyDescent="0.25">
      <c r="A207" s="41"/>
      <c r="B207" s="44" t="s">
        <v>646</v>
      </c>
      <c r="C207" s="42" t="s">
        <v>621</v>
      </c>
      <c r="D207" s="32" t="s">
        <v>643</v>
      </c>
      <c r="E207" s="32" t="s">
        <v>1308</v>
      </c>
      <c r="F207" s="32" t="s">
        <v>1250</v>
      </c>
      <c r="G207" s="41" t="s">
        <v>132</v>
      </c>
      <c r="H207" s="43" t="s">
        <v>1332</v>
      </c>
      <c r="I207" s="43" t="s">
        <v>1217</v>
      </c>
      <c r="J207" s="17">
        <v>521174480750</v>
      </c>
      <c r="K207" s="32" t="s">
        <v>1105</v>
      </c>
      <c r="L207" s="32" t="s">
        <v>205</v>
      </c>
      <c r="M207" s="41">
        <v>101.72000000000003</v>
      </c>
      <c r="N207" s="32" t="s">
        <v>944</v>
      </c>
      <c r="O207" s="42" t="s">
        <v>214</v>
      </c>
      <c r="P207" s="41" t="s">
        <v>1251</v>
      </c>
      <c r="Q207" s="32" t="s">
        <v>1533</v>
      </c>
      <c r="R207" s="32" t="s">
        <v>1534</v>
      </c>
      <c r="S207" s="32" t="s">
        <v>1252</v>
      </c>
      <c r="T207" s="32" t="s">
        <v>1253</v>
      </c>
      <c r="U207" s="32" t="s">
        <v>378</v>
      </c>
      <c r="V207" s="32" t="s">
        <v>1254</v>
      </c>
      <c r="W207" s="32" t="s">
        <v>1254</v>
      </c>
      <c r="X207" s="41"/>
      <c r="Y207" s="32"/>
      <c r="Z207" s="22" t="s">
        <v>933</v>
      </c>
      <c r="AA207" s="22" t="s">
        <v>933</v>
      </c>
      <c r="AB207" s="22" t="s">
        <v>933</v>
      </c>
      <c r="AC207" s="22" t="s">
        <v>933</v>
      </c>
      <c r="AD207" s="32" t="s">
        <v>1255</v>
      </c>
      <c r="AE207" s="32" t="s">
        <v>1256</v>
      </c>
      <c r="AF207" s="36">
        <v>154106079955.84</v>
      </c>
      <c r="AG207" s="22"/>
      <c r="AH207" s="21"/>
      <c r="AI207" s="21">
        <v>0</v>
      </c>
      <c r="AJ207" s="22">
        <v>44431</v>
      </c>
      <c r="AK207" s="18">
        <v>0</v>
      </c>
      <c r="AL207" s="19" t="s">
        <v>540</v>
      </c>
      <c r="AM207" s="37">
        <v>6.54E-2</v>
      </c>
      <c r="AN207" s="23">
        <v>0.05</v>
      </c>
      <c r="AO207" s="21" t="s">
        <v>134</v>
      </c>
      <c r="AP207" s="24">
        <v>0.05</v>
      </c>
      <c r="AQ207" s="38">
        <f t="shared" si="67"/>
        <v>0.05</v>
      </c>
      <c r="AR207" s="39">
        <f t="shared" si="78"/>
        <v>0</v>
      </c>
      <c r="AS207" s="39">
        <f t="shared" si="79"/>
        <v>0.05</v>
      </c>
      <c r="AT207" s="19" t="s">
        <v>2013</v>
      </c>
      <c r="AU207" s="19">
        <f t="shared" si="74"/>
        <v>5.0860000000000021</v>
      </c>
      <c r="AV207" s="19" t="str">
        <f t="shared" si="75"/>
        <v>Km</v>
      </c>
      <c r="AW207" s="33"/>
      <c r="AX207" s="33"/>
      <c r="AY207" s="33"/>
      <c r="AZ207" s="33"/>
    </row>
    <row r="208" spans="1:52" ht="63.75" customHeight="1" x14ac:dyDescent="0.25">
      <c r="A208" s="41"/>
      <c r="B208" s="44" t="s">
        <v>646</v>
      </c>
      <c r="C208" s="42" t="s">
        <v>621</v>
      </c>
      <c r="D208" s="32" t="s">
        <v>643</v>
      </c>
      <c r="E208" s="32" t="s">
        <v>1308</v>
      </c>
      <c r="F208" s="32" t="s">
        <v>1257</v>
      </c>
      <c r="G208" s="41" t="s">
        <v>137</v>
      </c>
      <c r="H208" s="43" t="s">
        <v>1332</v>
      </c>
      <c r="I208" s="43" t="s">
        <v>1217</v>
      </c>
      <c r="J208" s="17">
        <v>26550370000</v>
      </c>
      <c r="K208" s="32" t="s">
        <v>1105</v>
      </c>
      <c r="L208" s="32" t="s">
        <v>2044</v>
      </c>
      <c r="M208" s="41">
        <v>12</v>
      </c>
      <c r="N208" s="32" t="s">
        <v>224</v>
      </c>
      <c r="O208" s="42" t="s">
        <v>214</v>
      </c>
      <c r="P208" s="41" t="s">
        <v>1251</v>
      </c>
      <c r="Q208" s="32" t="s">
        <v>1505</v>
      </c>
      <c r="R208" s="32" t="s">
        <v>1535</v>
      </c>
      <c r="S208" s="32" t="s">
        <v>1252</v>
      </c>
      <c r="T208" s="32" t="s">
        <v>1258</v>
      </c>
      <c r="U208" s="32" t="s">
        <v>378</v>
      </c>
      <c r="V208" s="32" t="s">
        <v>1254</v>
      </c>
      <c r="W208" s="32" t="s">
        <v>1254</v>
      </c>
      <c r="X208" s="41"/>
      <c r="Y208" s="32"/>
      <c r="Z208" s="22" t="s">
        <v>933</v>
      </c>
      <c r="AA208" s="22" t="s">
        <v>933</v>
      </c>
      <c r="AB208" s="22" t="s">
        <v>933</v>
      </c>
      <c r="AC208" s="22" t="s">
        <v>933</v>
      </c>
      <c r="AD208" s="32" t="s">
        <v>1259</v>
      </c>
      <c r="AE208" s="32" t="s">
        <v>1260</v>
      </c>
      <c r="AF208" s="36">
        <v>218088351859.82001</v>
      </c>
      <c r="AG208" s="22"/>
      <c r="AH208" s="21"/>
      <c r="AI208" s="21"/>
      <c r="AJ208" s="22"/>
      <c r="AK208" s="18">
        <v>0</v>
      </c>
      <c r="AL208" s="19" t="s">
        <v>540</v>
      </c>
      <c r="AM208" s="37">
        <v>5.67E-2</v>
      </c>
      <c r="AN208" s="23">
        <v>0.05</v>
      </c>
      <c r="AO208" s="21" t="s">
        <v>134</v>
      </c>
      <c r="AP208" s="24">
        <v>0.05</v>
      </c>
      <c r="AQ208" s="38">
        <f t="shared" si="67"/>
        <v>0.05</v>
      </c>
      <c r="AR208" s="39">
        <f t="shared" si="78"/>
        <v>0</v>
      </c>
      <c r="AS208" s="39">
        <f t="shared" si="79"/>
        <v>0.05</v>
      </c>
      <c r="AT208" s="19"/>
      <c r="AU208" s="19">
        <f t="shared" si="74"/>
        <v>0.60000000000000009</v>
      </c>
      <c r="AV208" s="19" t="str">
        <f t="shared" si="75"/>
        <v>Nombre de rapports</v>
      </c>
      <c r="AW208" s="33"/>
      <c r="AX208" s="33"/>
      <c r="AY208" s="33"/>
      <c r="AZ208" s="33"/>
    </row>
    <row r="209" spans="1:52" ht="63.75" customHeight="1" x14ac:dyDescent="0.25">
      <c r="A209" s="41"/>
      <c r="B209" s="44" t="s">
        <v>646</v>
      </c>
      <c r="C209" s="42" t="s">
        <v>621</v>
      </c>
      <c r="D209" s="32" t="s">
        <v>643</v>
      </c>
      <c r="E209" s="32" t="s">
        <v>1308</v>
      </c>
      <c r="F209" s="32" t="s">
        <v>1261</v>
      </c>
      <c r="G209" s="41" t="s">
        <v>137</v>
      </c>
      <c r="H209" s="43" t="s">
        <v>1332</v>
      </c>
      <c r="I209" s="43" t="s">
        <v>1217</v>
      </c>
      <c r="J209" s="17">
        <v>0</v>
      </c>
      <c r="K209" s="32" t="s">
        <v>1105</v>
      </c>
      <c r="L209" s="32" t="s">
        <v>2044</v>
      </c>
      <c r="M209" s="41">
        <v>2</v>
      </c>
      <c r="N209" s="32" t="s">
        <v>224</v>
      </c>
      <c r="O209" s="42" t="s">
        <v>214</v>
      </c>
      <c r="P209" s="41" t="s">
        <v>992</v>
      </c>
      <c r="Q209" s="32" t="s">
        <v>1505</v>
      </c>
      <c r="R209" s="32" t="s">
        <v>1535</v>
      </c>
      <c r="S209" s="32" t="s">
        <v>1252</v>
      </c>
      <c r="T209" s="32" t="s">
        <v>1258</v>
      </c>
      <c r="U209" s="32" t="s">
        <v>378</v>
      </c>
      <c r="V209" s="32" t="s">
        <v>1254</v>
      </c>
      <c r="W209" s="32" t="s">
        <v>1254</v>
      </c>
      <c r="X209" s="41"/>
      <c r="Y209" s="32"/>
      <c r="Z209" s="22" t="s">
        <v>933</v>
      </c>
      <c r="AA209" s="22" t="s">
        <v>933</v>
      </c>
      <c r="AB209" s="22" t="s">
        <v>933</v>
      </c>
      <c r="AC209" s="22" t="s">
        <v>933</v>
      </c>
      <c r="AD209" s="32">
        <v>0</v>
      </c>
      <c r="AE209" s="32" t="s">
        <v>1262</v>
      </c>
      <c r="AF209" s="36">
        <v>0</v>
      </c>
      <c r="AG209" s="22"/>
      <c r="AH209" s="21"/>
      <c r="AI209" s="21"/>
      <c r="AJ209" s="22"/>
      <c r="AK209" s="18">
        <v>0</v>
      </c>
      <c r="AL209" s="19">
        <v>0</v>
      </c>
      <c r="AM209" s="37">
        <v>0</v>
      </c>
      <c r="AN209" s="23">
        <v>0</v>
      </c>
      <c r="AO209" s="21">
        <v>0</v>
      </c>
      <c r="AP209" s="24">
        <v>0</v>
      </c>
      <c r="AQ209" s="38">
        <f t="shared" si="67"/>
        <v>0</v>
      </c>
      <c r="AR209" s="39">
        <f t="shared" si="78"/>
        <v>0</v>
      </c>
      <c r="AS209" s="39">
        <f t="shared" si="79"/>
        <v>0</v>
      </c>
      <c r="AT209" s="19"/>
      <c r="AU209" s="19">
        <f t="shared" si="74"/>
        <v>0</v>
      </c>
      <c r="AV209" s="19" t="str">
        <f t="shared" si="75"/>
        <v>Nombre de rapports</v>
      </c>
      <c r="AW209" s="33"/>
      <c r="AX209" s="33"/>
      <c r="AY209" s="33"/>
      <c r="AZ209" s="33"/>
    </row>
    <row r="210" spans="1:52" ht="300" customHeight="1" x14ac:dyDescent="0.25">
      <c r="A210" s="41"/>
      <c r="B210" s="44" t="s">
        <v>646</v>
      </c>
      <c r="C210" s="42" t="s">
        <v>621</v>
      </c>
      <c r="D210" s="32" t="s">
        <v>643</v>
      </c>
      <c r="E210" s="32" t="s">
        <v>1308</v>
      </c>
      <c r="F210" s="32" t="s">
        <v>1263</v>
      </c>
      <c r="G210" s="41" t="s">
        <v>137</v>
      </c>
      <c r="H210" s="43" t="s">
        <v>131</v>
      </c>
      <c r="I210" s="43" t="s">
        <v>953</v>
      </c>
      <c r="J210" s="17">
        <v>150000000</v>
      </c>
      <c r="K210" s="32" t="s">
        <v>1105</v>
      </c>
      <c r="L210" s="32" t="s">
        <v>2044</v>
      </c>
      <c r="M210" s="41">
        <v>3</v>
      </c>
      <c r="N210" s="32" t="s">
        <v>224</v>
      </c>
      <c r="O210" s="42" t="s">
        <v>214</v>
      </c>
      <c r="P210" s="41" t="s">
        <v>992</v>
      </c>
      <c r="Q210" s="32" t="s">
        <v>1505</v>
      </c>
      <c r="R210" s="32" t="s">
        <v>1535</v>
      </c>
      <c r="S210" s="32" t="s">
        <v>1252</v>
      </c>
      <c r="T210" s="32" t="s">
        <v>1258</v>
      </c>
      <c r="U210" s="32" t="s">
        <v>378</v>
      </c>
      <c r="V210" s="32" t="s">
        <v>1254</v>
      </c>
      <c r="W210" s="32" t="s">
        <v>1254</v>
      </c>
      <c r="X210" s="41"/>
      <c r="Y210" s="32"/>
      <c r="Z210" s="22" t="s">
        <v>933</v>
      </c>
      <c r="AA210" s="22" t="s">
        <v>933</v>
      </c>
      <c r="AB210" s="22" t="s">
        <v>933</v>
      </c>
      <c r="AC210" s="22" t="s">
        <v>933</v>
      </c>
      <c r="AD210" s="32">
        <v>0</v>
      </c>
      <c r="AE210" s="32" t="s">
        <v>1263</v>
      </c>
      <c r="AF210" s="36">
        <v>0</v>
      </c>
      <c r="AG210" s="22"/>
      <c r="AH210" s="21"/>
      <c r="AI210" s="21"/>
      <c r="AJ210" s="22"/>
      <c r="AK210" s="18">
        <v>0</v>
      </c>
      <c r="AL210" s="19" t="s">
        <v>951</v>
      </c>
      <c r="AM210" s="37">
        <v>0</v>
      </c>
      <c r="AN210" s="23">
        <v>0</v>
      </c>
      <c r="AO210" s="23">
        <v>0</v>
      </c>
      <c r="AP210" s="24">
        <v>0</v>
      </c>
      <c r="AQ210" s="38">
        <f t="shared" si="67"/>
        <v>0</v>
      </c>
      <c r="AR210" s="39">
        <f t="shared" si="78"/>
        <v>0</v>
      </c>
      <c r="AS210" s="39">
        <f t="shared" si="79"/>
        <v>0</v>
      </c>
      <c r="AT210" s="19" t="s">
        <v>2014</v>
      </c>
      <c r="AU210" s="19">
        <f t="shared" si="74"/>
        <v>0</v>
      </c>
      <c r="AV210" s="19" t="str">
        <f t="shared" si="75"/>
        <v>Nombre de rapports</v>
      </c>
      <c r="AW210" s="33"/>
      <c r="AX210" s="33"/>
      <c r="AY210" s="33"/>
      <c r="AZ210" s="33"/>
    </row>
    <row r="211" spans="1:52" ht="180" customHeight="1" x14ac:dyDescent="0.25">
      <c r="A211" s="41"/>
      <c r="B211" s="44" t="s">
        <v>646</v>
      </c>
      <c r="C211" s="42" t="s">
        <v>621</v>
      </c>
      <c r="D211" s="32" t="s">
        <v>643</v>
      </c>
      <c r="E211" s="32" t="s">
        <v>1308</v>
      </c>
      <c r="F211" s="32" t="s">
        <v>1264</v>
      </c>
      <c r="G211" s="41" t="s">
        <v>137</v>
      </c>
      <c r="H211" s="43" t="s">
        <v>131</v>
      </c>
      <c r="I211" s="43" t="s">
        <v>953</v>
      </c>
      <c r="J211" s="17">
        <v>400000000</v>
      </c>
      <c r="K211" s="32" t="s">
        <v>1105</v>
      </c>
      <c r="L211" s="32"/>
      <c r="M211" s="41">
        <v>0</v>
      </c>
      <c r="N211" s="32">
        <v>0</v>
      </c>
      <c r="O211" s="42" t="s">
        <v>214</v>
      </c>
      <c r="P211" s="41" t="s">
        <v>1020</v>
      </c>
      <c r="Q211" s="32" t="s">
        <v>1505</v>
      </c>
      <c r="R211" s="32" t="s">
        <v>1535</v>
      </c>
      <c r="S211" s="32" t="s">
        <v>1252</v>
      </c>
      <c r="T211" s="32" t="s">
        <v>1258</v>
      </c>
      <c r="U211" s="32" t="s">
        <v>378</v>
      </c>
      <c r="V211" s="32" t="s">
        <v>1254</v>
      </c>
      <c r="W211" s="32" t="s">
        <v>1254</v>
      </c>
      <c r="X211" s="41"/>
      <c r="Y211" s="32"/>
      <c r="Z211" s="22" t="s">
        <v>933</v>
      </c>
      <c r="AA211" s="22" t="s">
        <v>933</v>
      </c>
      <c r="AB211" s="22" t="s">
        <v>933</v>
      </c>
      <c r="AC211" s="22" t="s">
        <v>933</v>
      </c>
      <c r="AD211" s="32">
        <v>0</v>
      </c>
      <c r="AE211" s="32" t="s">
        <v>1264</v>
      </c>
      <c r="AF211" s="36">
        <v>0</v>
      </c>
      <c r="AG211" s="22"/>
      <c r="AH211" s="21"/>
      <c r="AI211" s="21"/>
      <c r="AJ211" s="22"/>
      <c r="AK211" s="18">
        <v>0</v>
      </c>
      <c r="AL211" s="19" t="s">
        <v>966</v>
      </c>
      <c r="AM211" s="37">
        <v>0</v>
      </c>
      <c r="AN211" s="23">
        <v>0</v>
      </c>
      <c r="AO211" s="23">
        <v>0</v>
      </c>
      <c r="AP211" s="24">
        <v>0</v>
      </c>
      <c r="AQ211" s="38">
        <f t="shared" si="67"/>
        <v>0</v>
      </c>
      <c r="AR211" s="39">
        <f t="shared" si="78"/>
        <v>0</v>
      </c>
      <c r="AS211" s="39">
        <f t="shared" si="79"/>
        <v>0</v>
      </c>
      <c r="AT211" s="19" t="s">
        <v>2015</v>
      </c>
      <c r="AU211" s="19">
        <f t="shared" si="74"/>
        <v>0</v>
      </c>
      <c r="AV211" s="19">
        <f t="shared" si="75"/>
        <v>0</v>
      </c>
      <c r="AW211" s="33"/>
      <c r="AX211" s="33"/>
      <c r="AY211" s="33"/>
      <c r="AZ211" s="33"/>
    </row>
    <row r="212" spans="1:52" ht="63.75" customHeight="1" x14ac:dyDescent="0.25">
      <c r="A212" s="41"/>
      <c r="B212" s="44" t="s">
        <v>646</v>
      </c>
      <c r="C212" s="42" t="s">
        <v>1273</v>
      </c>
      <c r="D212" s="32" t="s">
        <v>1265</v>
      </c>
      <c r="E212" s="32" t="s">
        <v>1308</v>
      </c>
      <c r="F212" s="32" t="s">
        <v>1266</v>
      </c>
      <c r="G212" s="41" t="s">
        <v>137</v>
      </c>
      <c r="H212" s="43" t="s">
        <v>1332</v>
      </c>
      <c r="I212" s="43" t="s">
        <v>968</v>
      </c>
      <c r="J212" s="17">
        <v>5643000000</v>
      </c>
      <c r="K212" s="32" t="s">
        <v>1132</v>
      </c>
      <c r="L212" s="32" t="s">
        <v>1267</v>
      </c>
      <c r="M212" s="41">
        <v>1</v>
      </c>
      <c r="N212" s="32" t="s">
        <v>1267</v>
      </c>
      <c r="O212" s="42" t="s">
        <v>214</v>
      </c>
      <c r="P212" s="41" t="s">
        <v>992</v>
      </c>
      <c r="Q212" s="32"/>
      <c r="R212" s="32"/>
      <c r="S212" s="32">
        <v>0</v>
      </c>
      <c r="T212" s="32">
        <v>0</v>
      </c>
      <c r="U212" s="32" t="s">
        <v>584</v>
      </c>
      <c r="V212" s="32" t="s">
        <v>1268</v>
      </c>
      <c r="W212" s="32" t="s">
        <v>1269</v>
      </c>
      <c r="X212" s="41"/>
      <c r="Y212" s="32"/>
      <c r="Z212" s="22" t="s">
        <v>933</v>
      </c>
      <c r="AA212" s="22" t="s">
        <v>933</v>
      </c>
      <c r="AB212" s="22" t="s">
        <v>933</v>
      </c>
      <c r="AC212" s="22" t="s">
        <v>933</v>
      </c>
      <c r="AD212" s="32"/>
      <c r="AE212" s="32" t="s">
        <v>1160</v>
      </c>
      <c r="AF212" s="36">
        <v>0</v>
      </c>
      <c r="AG212" s="22"/>
      <c r="AH212" s="21"/>
      <c r="AI212" s="21">
        <v>0</v>
      </c>
      <c r="AJ212" s="22"/>
      <c r="AK212" s="18">
        <v>0</v>
      </c>
      <c r="AL212" s="19" t="s">
        <v>951</v>
      </c>
      <c r="AM212" s="37">
        <v>0</v>
      </c>
      <c r="AN212" s="23">
        <v>0</v>
      </c>
      <c r="AO212" s="23">
        <v>0</v>
      </c>
      <c r="AP212" s="24">
        <v>0</v>
      </c>
      <c r="AQ212" s="38">
        <f t="shared" si="67"/>
        <v>0</v>
      </c>
      <c r="AR212" s="39">
        <f t="shared" si="78"/>
        <v>0</v>
      </c>
      <c r="AS212" s="39">
        <f t="shared" si="79"/>
        <v>0</v>
      </c>
      <c r="AT212" s="19" t="s">
        <v>1270</v>
      </c>
      <c r="AU212" s="19">
        <f t="shared" si="74"/>
        <v>0</v>
      </c>
      <c r="AV212" s="19" t="str">
        <f t="shared" si="75"/>
        <v>Contrat attribué</v>
      </c>
      <c r="AW212" s="33"/>
      <c r="AX212" s="33"/>
      <c r="AY212" s="33"/>
      <c r="AZ212" s="33"/>
    </row>
    <row r="213" spans="1:52" ht="63.75" customHeight="1" x14ac:dyDescent="0.25">
      <c r="A213" s="41"/>
      <c r="B213" s="44" t="s">
        <v>646</v>
      </c>
      <c r="C213" s="42" t="s">
        <v>1273</v>
      </c>
      <c r="D213" s="32" t="s">
        <v>1265</v>
      </c>
      <c r="E213" s="32" t="s">
        <v>1308</v>
      </c>
      <c r="F213" s="32" t="s">
        <v>1271</v>
      </c>
      <c r="G213" s="41" t="s">
        <v>137</v>
      </c>
      <c r="H213" s="43" t="s">
        <v>131</v>
      </c>
      <c r="I213" s="43" t="s">
        <v>953</v>
      </c>
      <c r="J213" s="17">
        <v>0</v>
      </c>
      <c r="K213" s="32" t="s">
        <v>1132</v>
      </c>
      <c r="L213" s="32" t="s">
        <v>1267</v>
      </c>
      <c r="M213" s="41">
        <v>1</v>
      </c>
      <c r="N213" s="32" t="s">
        <v>1267</v>
      </c>
      <c r="O213" s="42" t="s">
        <v>214</v>
      </c>
      <c r="P213" s="41" t="s">
        <v>992</v>
      </c>
      <c r="Q213" s="32"/>
      <c r="R213" s="32"/>
      <c r="S213" s="32">
        <v>0</v>
      </c>
      <c r="T213" s="32">
        <v>0</v>
      </c>
      <c r="U213" s="32" t="s">
        <v>584</v>
      </c>
      <c r="V213" s="32" t="s">
        <v>1268</v>
      </c>
      <c r="W213" s="32" t="s">
        <v>1269</v>
      </c>
      <c r="X213" s="41"/>
      <c r="Y213" s="32"/>
      <c r="Z213" s="22" t="s">
        <v>933</v>
      </c>
      <c r="AA213" s="22" t="s">
        <v>933</v>
      </c>
      <c r="AB213" s="22" t="s">
        <v>933</v>
      </c>
      <c r="AC213" s="22" t="s">
        <v>933</v>
      </c>
      <c r="AD213" s="32">
        <v>0</v>
      </c>
      <c r="AE213" s="32" t="s">
        <v>1271</v>
      </c>
      <c r="AF213" s="36">
        <v>0</v>
      </c>
      <c r="AG213" s="22"/>
      <c r="AH213" s="21"/>
      <c r="AI213" s="21">
        <v>0</v>
      </c>
      <c r="AJ213" s="22"/>
      <c r="AK213" s="18">
        <v>0</v>
      </c>
      <c r="AL213" s="19" t="s">
        <v>966</v>
      </c>
      <c r="AM213" s="37">
        <v>0</v>
      </c>
      <c r="AN213" s="23">
        <v>0</v>
      </c>
      <c r="AO213" s="23">
        <v>0</v>
      </c>
      <c r="AP213" s="24">
        <v>0</v>
      </c>
      <c r="AQ213" s="38">
        <f t="shared" si="67"/>
        <v>0</v>
      </c>
      <c r="AR213" s="39">
        <f t="shared" si="78"/>
        <v>0</v>
      </c>
      <c r="AS213" s="39">
        <f t="shared" si="79"/>
        <v>0</v>
      </c>
      <c r="AT213" s="19" t="s">
        <v>2018</v>
      </c>
      <c r="AU213" s="19">
        <f t="shared" si="74"/>
        <v>0</v>
      </c>
      <c r="AV213" s="19" t="str">
        <f t="shared" si="75"/>
        <v>Contrat attribué</v>
      </c>
      <c r="AW213" s="33"/>
      <c r="AX213" s="33"/>
      <c r="AY213" s="33"/>
      <c r="AZ213" s="33"/>
    </row>
    <row r="214" spans="1:52" ht="45" customHeight="1" x14ac:dyDescent="0.25">
      <c r="A214" s="41"/>
      <c r="B214" s="44" t="s">
        <v>646</v>
      </c>
      <c r="C214" s="42" t="s">
        <v>1274</v>
      </c>
      <c r="D214" s="32" t="s">
        <v>1274</v>
      </c>
      <c r="E214" s="32" t="s">
        <v>1314</v>
      </c>
      <c r="F214" s="32" t="s">
        <v>1275</v>
      </c>
      <c r="G214" s="41" t="s">
        <v>144</v>
      </c>
      <c r="H214" s="43" t="s">
        <v>130</v>
      </c>
      <c r="I214" s="43" t="s">
        <v>953</v>
      </c>
      <c r="J214" s="17">
        <v>295153180</v>
      </c>
      <c r="K214" s="32" t="s">
        <v>1276</v>
      </c>
      <c r="L214" s="32" t="s">
        <v>205</v>
      </c>
      <c r="M214" s="41">
        <v>0.2</v>
      </c>
      <c r="N214" s="32" t="s">
        <v>227</v>
      </c>
      <c r="O214" s="42" t="s">
        <v>214</v>
      </c>
      <c r="P214" s="41" t="s">
        <v>218</v>
      </c>
      <c r="Q214" s="32" t="s">
        <v>1536</v>
      </c>
      <c r="R214" s="32" t="s">
        <v>1537</v>
      </c>
      <c r="S214" s="32" t="s">
        <v>1277</v>
      </c>
      <c r="T214" s="32" t="s">
        <v>1278</v>
      </c>
      <c r="U214" s="32" t="s">
        <v>585</v>
      </c>
      <c r="V214" s="32" t="s">
        <v>840</v>
      </c>
      <c r="W214" s="32" t="s">
        <v>1279</v>
      </c>
      <c r="X214" s="41" t="s">
        <v>1280</v>
      </c>
      <c r="Y214" s="32">
        <v>45</v>
      </c>
      <c r="Z214" s="22"/>
      <c r="AA214" s="22"/>
      <c r="AB214" s="22"/>
      <c r="AC214" s="22"/>
      <c r="AD214" s="32" t="s">
        <v>1281</v>
      </c>
      <c r="AE214" s="32" t="s">
        <v>1275</v>
      </c>
      <c r="AF214" s="36">
        <v>295153180</v>
      </c>
      <c r="AG214" s="22"/>
      <c r="AH214" s="21"/>
      <c r="AI214" s="21"/>
      <c r="AJ214" s="22">
        <v>44138</v>
      </c>
      <c r="AK214" s="18">
        <v>60</v>
      </c>
      <c r="AL214" s="19" t="s">
        <v>1282</v>
      </c>
      <c r="AM214" s="37">
        <v>1</v>
      </c>
      <c r="AN214" s="23">
        <v>1</v>
      </c>
      <c r="AO214" s="23">
        <v>1</v>
      </c>
      <c r="AP214" s="24">
        <v>1</v>
      </c>
      <c r="AQ214" s="38">
        <f t="shared" ref="AQ214:AQ219" si="80">AN214</f>
        <v>1</v>
      </c>
      <c r="AR214" s="39">
        <f t="shared" ref="AR214:AR219" si="81">AQ214-AP214</f>
        <v>0</v>
      </c>
      <c r="AS214" s="39">
        <f t="shared" ref="AS214:AS219" si="82">AN214</f>
        <v>1</v>
      </c>
      <c r="AT214" s="19" t="s">
        <v>1330</v>
      </c>
      <c r="AU214" s="19">
        <f t="shared" si="74"/>
        <v>0.2</v>
      </c>
      <c r="AV214" s="19" t="str">
        <f t="shared" si="75"/>
        <v>Km</v>
      </c>
      <c r="AW214" s="33"/>
      <c r="AX214" s="33"/>
      <c r="AY214" s="33"/>
      <c r="AZ214" s="33"/>
    </row>
    <row r="215" spans="1:52" ht="51" customHeight="1" x14ac:dyDescent="0.25">
      <c r="A215" s="41"/>
      <c r="B215" s="44" t="s">
        <v>646</v>
      </c>
      <c r="C215" s="42" t="s">
        <v>1274</v>
      </c>
      <c r="D215" s="32" t="s">
        <v>1274</v>
      </c>
      <c r="E215" s="32" t="s">
        <v>652</v>
      </c>
      <c r="F215" s="32" t="s">
        <v>1283</v>
      </c>
      <c r="G215" s="41" t="s">
        <v>144</v>
      </c>
      <c r="H215" s="43" t="s">
        <v>130</v>
      </c>
      <c r="I215" s="43" t="s">
        <v>953</v>
      </c>
      <c r="J215" s="17">
        <v>54921300</v>
      </c>
      <c r="K215" s="32" t="s">
        <v>1284</v>
      </c>
      <c r="L215" s="32" t="s">
        <v>205</v>
      </c>
      <c r="M215" s="41">
        <v>0.08</v>
      </c>
      <c r="N215" s="32" t="s">
        <v>227</v>
      </c>
      <c r="O215" s="42" t="s">
        <v>214</v>
      </c>
      <c r="P215" s="41" t="s">
        <v>218</v>
      </c>
      <c r="Q215" s="32" t="s">
        <v>1285</v>
      </c>
      <c r="R215" s="32"/>
      <c r="S215" s="32" t="s">
        <v>1286</v>
      </c>
      <c r="T215" s="32" t="s">
        <v>1287</v>
      </c>
      <c r="U215" s="32" t="s">
        <v>585</v>
      </c>
      <c r="V215" s="32" t="s">
        <v>840</v>
      </c>
      <c r="W215" s="32" t="s">
        <v>1279</v>
      </c>
      <c r="X215" s="41" t="s">
        <v>1280</v>
      </c>
      <c r="Y215" s="32">
        <v>30</v>
      </c>
      <c r="Z215" s="22"/>
      <c r="AA215" s="22"/>
      <c r="AB215" s="22"/>
      <c r="AC215" s="22"/>
      <c r="AD215" s="32" t="s">
        <v>1288</v>
      </c>
      <c r="AE215" s="32" t="s">
        <v>1283</v>
      </c>
      <c r="AF215" s="36">
        <v>54921300</v>
      </c>
      <c r="AG215" s="22"/>
      <c r="AH215" s="21"/>
      <c r="AI215" s="21"/>
      <c r="AJ215" s="22">
        <v>44153</v>
      </c>
      <c r="AK215" s="18">
        <v>60</v>
      </c>
      <c r="AL215" s="19" t="s">
        <v>1289</v>
      </c>
      <c r="AM215" s="37">
        <v>1</v>
      </c>
      <c r="AN215" s="23">
        <v>1</v>
      </c>
      <c r="AO215" s="23">
        <v>1</v>
      </c>
      <c r="AP215" s="24">
        <v>1</v>
      </c>
      <c r="AQ215" s="38">
        <f t="shared" si="80"/>
        <v>1</v>
      </c>
      <c r="AR215" s="39">
        <f t="shared" si="81"/>
        <v>0</v>
      </c>
      <c r="AS215" s="39">
        <f t="shared" si="82"/>
        <v>1</v>
      </c>
      <c r="AT215" s="19" t="s">
        <v>1329</v>
      </c>
      <c r="AU215" s="19">
        <f t="shared" si="74"/>
        <v>0.08</v>
      </c>
      <c r="AV215" s="19" t="str">
        <f t="shared" si="75"/>
        <v>Km</v>
      </c>
      <c r="AW215" s="33"/>
      <c r="AX215" s="33"/>
      <c r="AY215" s="33"/>
      <c r="AZ215" s="33"/>
    </row>
    <row r="216" spans="1:52" ht="63.75" customHeight="1" x14ac:dyDescent="0.25">
      <c r="A216" s="41"/>
      <c r="B216" s="44" t="s">
        <v>646</v>
      </c>
      <c r="C216" s="42" t="s">
        <v>1274</v>
      </c>
      <c r="D216" s="32" t="s">
        <v>1274</v>
      </c>
      <c r="E216" s="32" t="s">
        <v>652</v>
      </c>
      <c r="F216" s="32" t="s">
        <v>1290</v>
      </c>
      <c r="G216" s="41" t="s">
        <v>144</v>
      </c>
      <c r="H216" s="43" t="s">
        <v>130</v>
      </c>
      <c r="I216" s="43" t="s">
        <v>953</v>
      </c>
      <c r="J216" s="17">
        <v>1085542650</v>
      </c>
      <c r="K216" s="32" t="s">
        <v>1291</v>
      </c>
      <c r="L216" s="32" t="s">
        <v>205</v>
      </c>
      <c r="M216" s="41">
        <v>38</v>
      </c>
      <c r="N216" s="32" t="s">
        <v>227</v>
      </c>
      <c r="O216" s="42" t="s">
        <v>214</v>
      </c>
      <c r="P216" s="41" t="s">
        <v>218</v>
      </c>
      <c r="Q216" s="32" t="s">
        <v>1538</v>
      </c>
      <c r="R216" s="32" t="s">
        <v>1539</v>
      </c>
      <c r="S216" s="32" t="s">
        <v>266</v>
      </c>
      <c r="T216" s="32" t="s">
        <v>295</v>
      </c>
      <c r="U216" s="32" t="s">
        <v>585</v>
      </c>
      <c r="V216" s="32" t="s">
        <v>312</v>
      </c>
      <c r="W216" s="32" t="s">
        <v>1292</v>
      </c>
      <c r="X216" s="41" t="s">
        <v>1280</v>
      </c>
      <c r="Y216" s="32">
        <v>60</v>
      </c>
      <c r="Z216" s="22"/>
      <c r="AA216" s="22"/>
      <c r="AB216" s="22"/>
      <c r="AC216" s="22"/>
      <c r="AD216" s="32" t="s">
        <v>1293</v>
      </c>
      <c r="AE216" s="32" t="s">
        <v>1290</v>
      </c>
      <c r="AF216" s="36">
        <v>1085542650</v>
      </c>
      <c r="AG216" s="22"/>
      <c r="AH216" s="21"/>
      <c r="AI216" s="21"/>
      <c r="AJ216" s="22">
        <v>44158</v>
      </c>
      <c r="AK216" s="18">
        <v>90</v>
      </c>
      <c r="AL216" s="19" t="s">
        <v>1294</v>
      </c>
      <c r="AM216" s="37">
        <v>1</v>
      </c>
      <c r="AN216" s="23">
        <v>0.1</v>
      </c>
      <c r="AO216" s="23">
        <v>7.0000000000000007E-2</v>
      </c>
      <c r="AP216" s="24">
        <v>0.1</v>
      </c>
      <c r="AQ216" s="38">
        <f t="shared" si="80"/>
        <v>0.1</v>
      </c>
      <c r="AR216" s="39">
        <f t="shared" si="81"/>
        <v>0</v>
      </c>
      <c r="AS216" s="39">
        <f t="shared" si="82"/>
        <v>0.1</v>
      </c>
      <c r="AT216" s="19" t="s">
        <v>1328</v>
      </c>
      <c r="AU216" s="19">
        <f t="shared" si="74"/>
        <v>3.8000000000000003</v>
      </c>
      <c r="AV216" s="19" t="str">
        <f t="shared" si="75"/>
        <v>Km</v>
      </c>
      <c r="AW216" s="33"/>
      <c r="AX216" s="33"/>
      <c r="AY216" s="33"/>
      <c r="AZ216" s="33"/>
    </row>
    <row r="217" spans="1:52" ht="63.75" customHeight="1" x14ac:dyDescent="0.25">
      <c r="A217" s="41"/>
      <c r="B217" s="44" t="s">
        <v>646</v>
      </c>
      <c r="C217" s="42" t="s">
        <v>1274</v>
      </c>
      <c r="D217" s="32" t="s">
        <v>1274</v>
      </c>
      <c r="E217" s="32" t="s">
        <v>652</v>
      </c>
      <c r="F217" s="32" t="s">
        <v>1295</v>
      </c>
      <c r="G217" s="41" t="s">
        <v>144</v>
      </c>
      <c r="H217" s="43" t="s">
        <v>130</v>
      </c>
      <c r="I217" s="43" t="s">
        <v>953</v>
      </c>
      <c r="J217" s="17">
        <v>559760140</v>
      </c>
      <c r="K217" s="32" t="s">
        <v>1296</v>
      </c>
      <c r="L217" s="32" t="s">
        <v>205</v>
      </c>
      <c r="M217" s="41">
        <v>10.7</v>
      </c>
      <c r="N217" s="32" t="s">
        <v>227</v>
      </c>
      <c r="O217" s="42" t="s">
        <v>214</v>
      </c>
      <c r="P217" s="41" t="s">
        <v>218</v>
      </c>
      <c r="Q217" s="32" t="s">
        <v>1540</v>
      </c>
      <c r="R217" s="32" t="s">
        <v>1541</v>
      </c>
      <c r="S217" s="32" t="s">
        <v>266</v>
      </c>
      <c r="T217" s="32" t="s">
        <v>296</v>
      </c>
      <c r="U217" s="32" t="s">
        <v>585</v>
      </c>
      <c r="V217" s="32" t="s">
        <v>312</v>
      </c>
      <c r="W217" s="32" t="s">
        <v>1297</v>
      </c>
      <c r="X217" s="41" t="s">
        <v>1280</v>
      </c>
      <c r="Y217" s="32">
        <v>30</v>
      </c>
      <c r="Z217" s="22"/>
      <c r="AA217" s="22"/>
      <c r="AB217" s="22"/>
      <c r="AC217" s="22"/>
      <c r="AD217" s="32" t="s">
        <v>1298</v>
      </c>
      <c r="AE217" s="32" t="s">
        <v>1295</v>
      </c>
      <c r="AF217" s="36">
        <v>559760140</v>
      </c>
      <c r="AG217" s="22"/>
      <c r="AH217" s="21"/>
      <c r="AI217" s="21"/>
      <c r="AJ217" s="22">
        <v>44131</v>
      </c>
      <c r="AK217" s="18">
        <v>90</v>
      </c>
      <c r="AL217" s="19" t="s">
        <v>1289</v>
      </c>
      <c r="AM217" s="37">
        <v>1</v>
      </c>
      <c r="AN217" s="23">
        <v>0.1318</v>
      </c>
      <c r="AO217" s="23">
        <v>0.1318</v>
      </c>
      <c r="AP217" s="24">
        <v>0.1318</v>
      </c>
      <c r="AQ217" s="38">
        <f t="shared" si="80"/>
        <v>0.1318</v>
      </c>
      <c r="AR217" s="39">
        <f t="shared" si="81"/>
        <v>0</v>
      </c>
      <c r="AS217" s="39">
        <f t="shared" si="82"/>
        <v>0.1318</v>
      </c>
      <c r="AT217" s="19" t="s">
        <v>1328</v>
      </c>
      <c r="AU217" s="19">
        <f t="shared" si="74"/>
        <v>1.4102599999999998</v>
      </c>
      <c r="AV217" s="19" t="str">
        <f t="shared" si="75"/>
        <v>Km</v>
      </c>
      <c r="AW217" s="33"/>
      <c r="AX217" s="33"/>
      <c r="AY217" s="33"/>
      <c r="AZ217" s="33"/>
    </row>
    <row r="218" spans="1:52" ht="63.75" customHeight="1" x14ac:dyDescent="0.25">
      <c r="A218" s="41"/>
      <c r="B218" s="44" t="s">
        <v>646</v>
      </c>
      <c r="C218" s="42" t="s">
        <v>1274</v>
      </c>
      <c r="D218" s="32" t="s">
        <v>1274</v>
      </c>
      <c r="E218" s="32" t="s">
        <v>652</v>
      </c>
      <c r="F218" s="32" t="s">
        <v>1299</v>
      </c>
      <c r="G218" s="41" t="s">
        <v>144</v>
      </c>
      <c r="H218" s="43" t="s">
        <v>130</v>
      </c>
      <c r="I218" s="43" t="s">
        <v>953</v>
      </c>
      <c r="J218" s="17">
        <v>1187574107.4000001</v>
      </c>
      <c r="K218" s="32" t="s">
        <v>1296</v>
      </c>
      <c r="L218" s="32" t="s">
        <v>205</v>
      </c>
      <c r="M218" s="41">
        <v>18</v>
      </c>
      <c r="N218" s="32" t="s">
        <v>227</v>
      </c>
      <c r="O218" s="42" t="s">
        <v>214</v>
      </c>
      <c r="P218" s="41" t="s">
        <v>218</v>
      </c>
      <c r="Q218" s="32" t="s">
        <v>1542</v>
      </c>
      <c r="R218" s="32" t="s">
        <v>1543</v>
      </c>
      <c r="S218" s="32" t="s">
        <v>266</v>
      </c>
      <c r="T218" s="32" t="s">
        <v>1300</v>
      </c>
      <c r="U218" s="32" t="s">
        <v>585</v>
      </c>
      <c r="V218" s="32" t="s">
        <v>840</v>
      </c>
      <c r="W218" s="32" t="s">
        <v>1301</v>
      </c>
      <c r="X218" s="41" t="s">
        <v>1280</v>
      </c>
      <c r="Y218" s="32">
        <v>80</v>
      </c>
      <c r="Z218" s="22"/>
      <c r="AA218" s="22"/>
      <c r="AB218" s="22"/>
      <c r="AC218" s="22"/>
      <c r="AD218" s="32" t="s">
        <v>1302</v>
      </c>
      <c r="AE218" s="32" t="s">
        <v>1299</v>
      </c>
      <c r="AF218" s="36">
        <v>1187574107.4000001</v>
      </c>
      <c r="AG218" s="22"/>
      <c r="AH218" s="21"/>
      <c r="AI218" s="21"/>
      <c r="AJ218" s="22">
        <v>44131</v>
      </c>
      <c r="AK218" s="18">
        <v>90</v>
      </c>
      <c r="AL218" s="19" t="s">
        <v>381</v>
      </c>
      <c r="AM218" s="37">
        <v>1</v>
      </c>
      <c r="AN218" s="23">
        <v>1</v>
      </c>
      <c r="AO218" s="21">
        <v>1</v>
      </c>
      <c r="AP218" s="24">
        <v>1</v>
      </c>
      <c r="AQ218" s="38">
        <f t="shared" si="80"/>
        <v>1</v>
      </c>
      <c r="AR218" s="39">
        <f t="shared" si="81"/>
        <v>0</v>
      </c>
      <c r="AS218" s="39">
        <f t="shared" si="82"/>
        <v>1</v>
      </c>
      <c r="AT218" s="19" t="s">
        <v>1327</v>
      </c>
      <c r="AU218" s="19">
        <f t="shared" si="74"/>
        <v>18</v>
      </c>
      <c r="AV218" s="19" t="str">
        <f t="shared" si="75"/>
        <v>Km</v>
      </c>
      <c r="AW218" s="33"/>
      <c r="AX218" s="33"/>
      <c r="AY218" s="33"/>
      <c r="AZ218" s="33"/>
    </row>
    <row r="219" spans="1:52" ht="51" customHeight="1" x14ac:dyDescent="0.25">
      <c r="A219" s="41"/>
      <c r="B219" s="44" t="s">
        <v>646</v>
      </c>
      <c r="C219" s="42" t="s">
        <v>1274</v>
      </c>
      <c r="D219" s="32" t="s">
        <v>1274</v>
      </c>
      <c r="E219" s="32" t="s">
        <v>652</v>
      </c>
      <c r="F219" s="32" t="s">
        <v>1303</v>
      </c>
      <c r="G219" s="41" t="s">
        <v>144</v>
      </c>
      <c r="H219" s="43" t="s">
        <v>130</v>
      </c>
      <c r="I219" s="43" t="s">
        <v>953</v>
      </c>
      <c r="J219" s="17">
        <v>444857300</v>
      </c>
      <c r="K219" s="32" t="s">
        <v>1304</v>
      </c>
      <c r="L219" s="32" t="s">
        <v>205</v>
      </c>
      <c r="M219" s="41">
        <v>4</v>
      </c>
      <c r="N219" s="32" t="s">
        <v>227</v>
      </c>
      <c r="O219" s="42" t="s">
        <v>214</v>
      </c>
      <c r="P219" s="41" t="s">
        <v>218</v>
      </c>
      <c r="Q219" s="32" t="s">
        <v>1544</v>
      </c>
      <c r="R219" s="32" t="s">
        <v>1545</v>
      </c>
      <c r="S219" s="32" t="s">
        <v>266</v>
      </c>
      <c r="T219" s="32" t="s">
        <v>1305</v>
      </c>
      <c r="U219" s="32" t="s">
        <v>585</v>
      </c>
      <c r="V219" s="32" t="s">
        <v>312</v>
      </c>
      <c r="W219" s="32" t="s">
        <v>313</v>
      </c>
      <c r="X219" s="41" t="s">
        <v>1280</v>
      </c>
      <c r="Y219" s="32">
        <v>60</v>
      </c>
      <c r="Z219" s="22"/>
      <c r="AA219" s="22"/>
      <c r="AB219" s="22"/>
      <c r="AC219" s="22"/>
      <c r="AD219" s="32" t="s">
        <v>1306</v>
      </c>
      <c r="AE219" s="32" t="s">
        <v>1303</v>
      </c>
      <c r="AF219" s="36">
        <v>444857300</v>
      </c>
      <c r="AG219" s="22"/>
      <c r="AH219" s="21"/>
      <c r="AI219" s="21"/>
      <c r="AJ219" s="22">
        <v>44186</v>
      </c>
      <c r="AK219" s="18">
        <v>30</v>
      </c>
      <c r="AL219" s="19" t="s">
        <v>1307</v>
      </c>
      <c r="AM219" s="37">
        <v>1</v>
      </c>
      <c r="AN219" s="23">
        <v>1</v>
      </c>
      <c r="AO219" s="21">
        <v>1</v>
      </c>
      <c r="AP219" s="24">
        <v>1</v>
      </c>
      <c r="AQ219" s="38">
        <f t="shared" si="80"/>
        <v>1</v>
      </c>
      <c r="AR219" s="39">
        <f t="shared" si="81"/>
        <v>0</v>
      </c>
      <c r="AS219" s="39">
        <f t="shared" si="82"/>
        <v>1</v>
      </c>
      <c r="AT219" s="19" t="s">
        <v>1326</v>
      </c>
      <c r="AU219" s="19">
        <f t="shared" si="74"/>
        <v>4</v>
      </c>
      <c r="AV219" s="19" t="str">
        <f t="shared" si="75"/>
        <v>Km</v>
      </c>
      <c r="AW219" s="33"/>
      <c r="AX219" s="33"/>
      <c r="AY219" s="33"/>
      <c r="AZ219" s="33"/>
    </row>
    <row r="220" spans="1:52" ht="63.75" customHeight="1" x14ac:dyDescent="0.25">
      <c r="A220" s="41"/>
      <c r="B220" s="44" t="s">
        <v>647</v>
      </c>
      <c r="C220" s="42" t="s">
        <v>613</v>
      </c>
      <c r="D220" s="32" t="s">
        <v>613</v>
      </c>
      <c r="E220" s="32" t="s">
        <v>655</v>
      </c>
      <c r="F220" s="32" t="s">
        <v>1341</v>
      </c>
      <c r="G220" s="41" t="s">
        <v>136</v>
      </c>
      <c r="H220" s="43" t="s">
        <v>130</v>
      </c>
      <c r="I220" s="43" t="s">
        <v>953</v>
      </c>
      <c r="J220" s="17">
        <v>58138850</v>
      </c>
      <c r="K220" s="32" t="s">
        <v>1276</v>
      </c>
      <c r="L220" s="32" t="s">
        <v>205</v>
      </c>
      <c r="M220" s="41">
        <v>37</v>
      </c>
      <c r="N220" s="32" t="s">
        <v>227</v>
      </c>
      <c r="O220" s="42" t="s">
        <v>214</v>
      </c>
      <c r="P220" s="41" t="s">
        <v>218</v>
      </c>
      <c r="Q220" s="32" t="s">
        <v>1546</v>
      </c>
      <c r="R220" s="32" t="s">
        <v>1547</v>
      </c>
      <c r="S220" s="32" t="s">
        <v>1378</v>
      </c>
      <c r="T220" s="32" t="s">
        <v>1377</v>
      </c>
      <c r="U220" s="32" t="s">
        <v>585</v>
      </c>
      <c r="V220" s="32" t="s">
        <v>312</v>
      </c>
      <c r="W220" s="32" t="s">
        <v>1342</v>
      </c>
      <c r="X220" s="41" t="s">
        <v>1280</v>
      </c>
      <c r="Y220" s="32">
        <v>45</v>
      </c>
      <c r="Z220" s="22"/>
      <c r="AA220" s="22"/>
      <c r="AB220" s="22"/>
      <c r="AC220" s="22"/>
      <c r="AD220" s="32" t="s">
        <v>1343</v>
      </c>
      <c r="AE220" s="32" t="s">
        <v>1344</v>
      </c>
      <c r="AF220" s="36">
        <v>58138850</v>
      </c>
      <c r="AG220" s="22"/>
      <c r="AH220" s="21"/>
      <c r="AI220" s="21"/>
      <c r="AJ220" s="22">
        <v>44071</v>
      </c>
      <c r="AK220" s="18">
        <v>60</v>
      </c>
      <c r="AL220" s="19" t="s">
        <v>1345</v>
      </c>
      <c r="AM220" s="37">
        <v>1</v>
      </c>
      <c r="AN220" s="23">
        <v>1</v>
      </c>
      <c r="AO220" s="21">
        <v>1</v>
      </c>
      <c r="AP220" s="24">
        <v>1</v>
      </c>
      <c r="AQ220" s="38">
        <f t="shared" ref="AQ220:AQ243" si="83">AN220</f>
        <v>1</v>
      </c>
      <c r="AR220" s="39">
        <f t="shared" ref="AR220:AR241" si="84">AQ220-AP220</f>
        <v>0</v>
      </c>
      <c r="AS220" s="39">
        <f t="shared" ref="AS220:AS241" si="85">AN220</f>
        <v>1</v>
      </c>
      <c r="AT220" s="19" t="s">
        <v>1346</v>
      </c>
      <c r="AU220" s="19">
        <f t="shared" si="74"/>
        <v>37</v>
      </c>
      <c r="AV220" s="19" t="str">
        <f t="shared" si="75"/>
        <v>Km</v>
      </c>
      <c r="AW220" s="33"/>
      <c r="AX220" s="33"/>
      <c r="AY220" s="33"/>
      <c r="AZ220" s="33"/>
    </row>
    <row r="221" spans="1:52" ht="38.25" customHeight="1" x14ac:dyDescent="0.25">
      <c r="A221" s="41"/>
      <c r="B221" s="44" t="s">
        <v>647</v>
      </c>
      <c r="C221" s="42" t="s">
        <v>613</v>
      </c>
      <c r="D221" s="32" t="s">
        <v>613</v>
      </c>
      <c r="E221" s="32" t="s">
        <v>655</v>
      </c>
      <c r="F221" s="32" t="s">
        <v>1341</v>
      </c>
      <c r="G221" s="41" t="s">
        <v>136</v>
      </c>
      <c r="H221" s="43" t="s">
        <v>130</v>
      </c>
      <c r="I221" s="43" t="s">
        <v>953</v>
      </c>
      <c r="J221" s="17">
        <v>49811744</v>
      </c>
      <c r="K221" s="32" t="s">
        <v>1276</v>
      </c>
      <c r="L221" s="32" t="s">
        <v>205</v>
      </c>
      <c r="M221" s="41">
        <v>34</v>
      </c>
      <c r="N221" s="32" t="s">
        <v>227</v>
      </c>
      <c r="O221" s="42" t="s">
        <v>214</v>
      </c>
      <c r="P221" s="41" t="s">
        <v>218</v>
      </c>
      <c r="Q221" s="32" t="s">
        <v>1548</v>
      </c>
      <c r="R221" s="32" t="s">
        <v>1549</v>
      </c>
      <c r="S221" s="32" t="s">
        <v>1377</v>
      </c>
      <c r="T221" s="32" t="s">
        <v>1379</v>
      </c>
      <c r="U221" s="32" t="s">
        <v>585</v>
      </c>
      <c r="V221" s="32" t="s">
        <v>1347</v>
      </c>
      <c r="W221" s="32" t="s">
        <v>1348</v>
      </c>
      <c r="X221" s="41" t="s">
        <v>1280</v>
      </c>
      <c r="Y221" s="32">
        <v>45</v>
      </c>
      <c r="Z221" s="22"/>
      <c r="AA221" s="22"/>
      <c r="AB221" s="22"/>
      <c r="AC221" s="22"/>
      <c r="AD221" s="32" t="s">
        <v>1349</v>
      </c>
      <c r="AE221" s="32" t="s">
        <v>1350</v>
      </c>
      <c r="AF221" s="36">
        <v>49811744</v>
      </c>
      <c r="AG221" s="22"/>
      <c r="AH221" s="21"/>
      <c r="AI221" s="21"/>
      <c r="AJ221" s="22">
        <v>44071</v>
      </c>
      <c r="AK221" s="18">
        <v>60</v>
      </c>
      <c r="AL221" s="19" t="s">
        <v>1351</v>
      </c>
      <c r="AM221" s="37">
        <v>1</v>
      </c>
      <c r="AN221" s="23">
        <v>1</v>
      </c>
      <c r="AO221" s="21">
        <v>1</v>
      </c>
      <c r="AP221" s="24">
        <v>1</v>
      </c>
      <c r="AQ221" s="38">
        <f t="shared" si="83"/>
        <v>1</v>
      </c>
      <c r="AR221" s="39">
        <f t="shared" si="84"/>
        <v>0</v>
      </c>
      <c r="AS221" s="39">
        <f t="shared" si="85"/>
        <v>1</v>
      </c>
      <c r="AT221" s="19" t="s">
        <v>1352</v>
      </c>
      <c r="AU221" s="19">
        <f t="shared" si="74"/>
        <v>34</v>
      </c>
      <c r="AV221" s="19" t="str">
        <f t="shared" si="75"/>
        <v>Km</v>
      </c>
      <c r="AW221" s="33"/>
      <c r="AX221" s="33"/>
      <c r="AY221" s="33"/>
      <c r="AZ221" s="33"/>
    </row>
    <row r="222" spans="1:52" ht="38.25" customHeight="1" x14ac:dyDescent="0.25">
      <c r="A222" s="41"/>
      <c r="B222" s="44" t="s">
        <v>647</v>
      </c>
      <c r="C222" s="42" t="s">
        <v>613</v>
      </c>
      <c r="D222" s="32" t="s">
        <v>613</v>
      </c>
      <c r="E222" s="32" t="s">
        <v>655</v>
      </c>
      <c r="F222" s="32" t="s">
        <v>1341</v>
      </c>
      <c r="G222" s="41" t="s">
        <v>136</v>
      </c>
      <c r="H222" s="43" t="s">
        <v>130</v>
      </c>
      <c r="I222" s="43" t="s">
        <v>953</v>
      </c>
      <c r="J222" s="17">
        <v>51404594</v>
      </c>
      <c r="K222" s="32" t="s">
        <v>1276</v>
      </c>
      <c r="L222" s="32" t="s">
        <v>205</v>
      </c>
      <c r="M222" s="41">
        <v>28</v>
      </c>
      <c r="N222" s="32" t="s">
        <v>227</v>
      </c>
      <c r="O222" s="42" t="s">
        <v>214</v>
      </c>
      <c r="P222" s="41" t="s">
        <v>218</v>
      </c>
      <c r="Q222" s="32" t="s">
        <v>1550</v>
      </c>
      <c r="R222" s="32" t="s">
        <v>1551</v>
      </c>
      <c r="S222" s="32" t="s">
        <v>1379</v>
      </c>
      <c r="T222" s="32" t="s">
        <v>1380</v>
      </c>
      <c r="U222" s="32" t="s">
        <v>585</v>
      </c>
      <c r="V222" s="32" t="s">
        <v>840</v>
      </c>
      <c r="W222" s="32" t="s">
        <v>1353</v>
      </c>
      <c r="X222" s="41" t="s">
        <v>1280</v>
      </c>
      <c r="Y222" s="32">
        <v>45</v>
      </c>
      <c r="Z222" s="22"/>
      <c r="AA222" s="22"/>
      <c r="AB222" s="22"/>
      <c r="AC222" s="22"/>
      <c r="AD222" s="32" t="s">
        <v>1354</v>
      </c>
      <c r="AE222" s="32" t="s">
        <v>1355</v>
      </c>
      <c r="AF222" s="36">
        <v>51404594</v>
      </c>
      <c r="AG222" s="22"/>
      <c r="AH222" s="21"/>
      <c r="AI222" s="21"/>
      <c r="AJ222" s="22">
        <v>44071</v>
      </c>
      <c r="AK222" s="18">
        <v>60</v>
      </c>
      <c r="AL222" s="19" t="s">
        <v>1356</v>
      </c>
      <c r="AM222" s="37">
        <v>1</v>
      </c>
      <c r="AN222" s="23">
        <v>1</v>
      </c>
      <c r="AO222" s="21">
        <v>1</v>
      </c>
      <c r="AP222" s="24">
        <v>1</v>
      </c>
      <c r="AQ222" s="38">
        <f t="shared" si="83"/>
        <v>1</v>
      </c>
      <c r="AR222" s="39">
        <f t="shared" si="84"/>
        <v>0</v>
      </c>
      <c r="AS222" s="39">
        <f t="shared" si="85"/>
        <v>1</v>
      </c>
      <c r="AT222" s="19" t="s">
        <v>1357</v>
      </c>
      <c r="AU222" s="19">
        <f t="shared" si="74"/>
        <v>28</v>
      </c>
      <c r="AV222" s="19" t="str">
        <f t="shared" si="75"/>
        <v>Km</v>
      </c>
      <c r="AW222" s="33"/>
      <c r="AX222" s="33"/>
      <c r="AY222" s="33"/>
      <c r="AZ222" s="33"/>
    </row>
    <row r="223" spans="1:52" ht="76.5" customHeight="1" x14ac:dyDescent="0.25">
      <c r="A223" s="41"/>
      <c r="B223" s="44" t="s">
        <v>647</v>
      </c>
      <c r="C223" s="42" t="s">
        <v>613</v>
      </c>
      <c r="D223" s="32" t="s">
        <v>613</v>
      </c>
      <c r="E223" s="32" t="s">
        <v>655</v>
      </c>
      <c r="F223" s="32" t="s">
        <v>1341</v>
      </c>
      <c r="G223" s="41" t="s">
        <v>136</v>
      </c>
      <c r="H223" s="43" t="s">
        <v>130</v>
      </c>
      <c r="I223" s="43" t="s">
        <v>953</v>
      </c>
      <c r="J223" s="17">
        <v>53385500</v>
      </c>
      <c r="K223" s="32" t="s">
        <v>1358</v>
      </c>
      <c r="L223" s="32" t="s">
        <v>205</v>
      </c>
      <c r="M223" s="41">
        <v>99</v>
      </c>
      <c r="N223" s="32" t="s">
        <v>227</v>
      </c>
      <c r="O223" s="42" t="s">
        <v>214</v>
      </c>
      <c r="P223" s="41" t="s">
        <v>218</v>
      </c>
      <c r="Q223" s="32" t="s">
        <v>1552</v>
      </c>
      <c r="R223" s="32" t="s">
        <v>1551</v>
      </c>
      <c r="S223" s="32" t="s">
        <v>1378</v>
      </c>
      <c r="T223" s="32" t="s">
        <v>1380</v>
      </c>
      <c r="U223" s="32" t="s">
        <v>585</v>
      </c>
      <c r="V223" s="32" t="s">
        <v>1347</v>
      </c>
      <c r="W223" s="32" t="s">
        <v>1359</v>
      </c>
      <c r="X223" s="41" t="s">
        <v>1280</v>
      </c>
      <c r="Y223" s="32">
        <v>15</v>
      </c>
      <c r="Z223" s="22"/>
      <c r="AA223" s="22"/>
      <c r="AB223" s="22"/>
      <c r="AC223" s="22"/>
      <c r="AD223" s="32" t="s">
        <v>1360</v>
      </c>
      <c r="AE223" s="32" t="s">
        <v>1361</v>
      </c>
      <c r="AF223" s="36">
        <v>53385500</v>
      </c>
      <c r="AG223" s="22"/>
      <c r="AH223" s="21"/>
      <c r="AI223" s="21"/>
      <c r="AJ223" s="22">
        <v>44032</v>
      </c>
      <c r="AK223" s="18">
        <v>60</v>
      </c>
      <c r="AL223" s="19" t="s">
        <v>1362</v>
      </c>
      <c r="AM223" s="37">
        <v>1</v>
      </c>
      <c r="AN223" s="23">
        <v>1</v>
      </c>
      <c r="AO223" s="21">
        <v>1</v>
      </c>
      <c r="AP223" s="24">
        <v>1</v>
      </c>
      <c r="AQ223" s="38">
        <f t="shared" si="83"/>
        <v>1</v>
      </c>
      <c r="AR223" s="39">
        <f t="shared" si="84"/>
        <v>0</v>
      </c>
      <c r="AS223" s="39">
        <f t="shared" si="85"/>
        <v>1</v>
      </c>
      <c r="AT223" s="19" t="s">
        <v>1363</v>
      </c>
      <c r="AU223" s="19">
        <f t="shared" si="74"/>
        <v>99</v>
      </c>
      <c r="AV223" s="19" t="str">
        <f t="shared" si="75"/>
        <v>Km</v>
      </c>
      <c r="AW223" s="33"/>
      <c r="AX223" s="33"/>
      <c r="AY223" s="33"/>
      <c r="AZ223" s="33"/>
    </row>
    <row r="224" spans="1:52" ht="38.25" customHeight="1" x14ac:dyDescent="0.25">
      <c r="A224" s="41"/>
      <c r="B224" s="44" t="s">
        <v>647</v>
      </c>
      <c r="C224" s="42" t="s">
        <v>613</v>
      </c>
      <c r="D224" s="32" t="s">
        <v>613</v>
      </c>
      <c r="E224" s="32" t="s">
        <v>655</v>
      </c>
      <c r="F224" s="32" t="s">
        <v>1341</v>
      </c>
      <c r="G224" s="41" t="s">
        <v>136</v>
      </c>
      <c r="H224" s="43" t="s">
        <v>130</v>
      </c>
      <c r="I224" s="43" t="s">
        <v>953</v>
      </c>
      <c r="J224" s="17">
        <v>52845820</v>
      </c>
      <c r="K224" s="32" t="s">
        <v>1358</v>
      </c>
      <c r="L224" s="32" t="s">
        <v>205</v>
      </c>
      <c r="M224" s="41">
        <v>24</v>
      </c>
      <c r="N224" s="32" t="s">
        <v>227</v>
      </c>
      <c r="O224" s="42" t="s">
        <v>214</v>
      </c>
      <c r="P224" s="41" t="s">
        <v>218</v>
      </c>
      <c r="Q224" s="32" t="s">
        <v>1553</v>
      </c>
      <c r="R224" s="32" t="s">
        <v>1554</v>
      </c>
      <c r="S224" s="32">
        <v>0</v>
      </c>
      <c r="T224" s="32" t="s">
        <v>1287</v>
      </c>
      <c r="U224" s="32" t="s">
        <v>585</v>
      </c>
      <c r="V224" s="32" t="s">
        <v>840</v>
      </c>
      <c r="W224" s="32" t="s">
        <v>1279</v>
      </c>
      <c r="X224" s="41" t="s">
        <v>1280</v>
      </c>
      <c r="Y224" s="32">
        <v>45</v>
      </c>
      <c r="Z224" s="22"/>
      <c r="AA224" s="22"/>
      <c r="AB224" s="22"/>
      <c r="AC224" s="22"/>
      <c r="AD224" s="32" t="s">
        <v>1364</v>
      </c>
      <c r="AE224" s="32" t="s">
        <v>1365</v>
      </c>
      <c r="AF224" s="36">
        <v>52845820</v>
      </c>
      <c r="AG224" s="22"/>
      <c r="AH224" s="21"/>
      <c r="AI224" s="21"/>
      <c r="AJ224" s="22">
        <v>44071</v>
      </c>
      <c r="AK224" s="18">
        <v>60</v>
      </c>
      <c r="AL224" s="19" t="s">
        <v>1366</v>
      </c>
      <c r="AM224" s="37">
        <v>1</v>
      </c>
      <c r="AN224" s="23">
        <v>1</v>
      </c>
      <c r="AO224" s="21">
        <v>1</v>
      </c>
      <c r="AP224" s="24">
        <v>1</v>
      </c>
      <c r="AQ224" s="38">
        <f t="shared" si="83"/>
        <v>1</v>
      </c>
      <c r="AR224" s="39">
        <f t="shared" si="84"/>
        <v>0</v>
      </c>
      <c r="AS224" s="39">
        <f t="shared" si="85"/>
        <v>1</v>
      </c>
      <c r="AT224" s="19" t="s">
        <v>1367</v>
      </c>
      <c r="AU224" s="19">
        <f t="shared" si="74"/>
        <v>24</v>
      </c>
      <c r="AV224" s="19" t="str">
        <f t="shared" si="75"/>
        <v>Km</v>
      </c>
      <c r="AW224" s="33"/>
      <c r="AX224" s="33"/>
      <c r="AY224" s="33"/>
      <c r="AZ224" s="33"/>
    </row>
    <row r="225" spans="1:52" ht="38.25" customHeight="1" x14ac:dyDescent="0.25">
      <c r="A225" s="41"/>
      <c r="B225" s="44" t="s">
        <v>647</v>
      </c>
      <c r="C225" s="42" t="s">
        <v>613</v>
      </c>
      <c r="D225" s="32" t="s">
        <v>613</v>
      </c>
      <c r="E225" s="32" t="s">
        <v>655</v>
      </c>
      <c r="F225" s="32" t="s">
        <v>1341</v>
      </c>
      <c r="G225" s="41" t="s">
        <v>136</v>
      </c>
      <c r="H225" s="43" t="s">
        <v>130</v>
      </c>
      <c r="I225" s="43" t="s">
        <v>953</v>
      </c>
      <c r="J225" s="17">
        <v>182347920</v>
      </c>
      <c r="K225" s="32" t="s">
        <v>1358</v>
      </c>
      <c r="L225" s="32" t="s">
        <v>205</v>
      </c>
      <c r="M225" s="41">
        <v>35</v>
      </c>
      <c r="N225" s="32" t="s">
        <v>227</v>
      </c>
      <c r="O225" s="42" t="s">
        <v>214</v>
      </c>
      <c r="P225" s="41" t="s">
        <v>218</v>
      </c>
      <c r="Q225" s="32" t="s">
        <v>1553</v>
      </c>
      <c r="R225" s="32" t="s">
        <v>1555</v>
      </c>
      <c r="S225" s="32" t="s">
        <v>1380</v>
      </c>
      <c r="T225" s="32" t="s">
        <v>1381</v>
      </c>
      <c r="U225" s="32" t="s">
        <v>585</v>
      </c>
      <c r="V225" s="32" t="s">
        <v>840</v>
      </c>
      <c r="W225" s="32" t="s">
        <v>1279</v>
      </c>
      <c r="X225" s="41" t="s">
        <v>1280</v>
      </c>
      <c r="Y225" s="32">
        <v>60</v>
      </c>
      <c r="Z225" s="22"/>
      <c r="AA225" s="22"/>
      <c r="AB225" s="22"/>
      <c r="AC225" s="22"/>
      <c r="AD225" s="32" t="s">
        <v>1368</v>
      </c>
      <c r="AE225" s="32" t="s">
        <v>1369</v>
      </c>
      <c r="AF225" s="36">
        <v>182347920</v>
      </c>
      <c r="AG225" s="22"/>
      <c r="AH225" s="21"/>
      <c r="AI225" s="21"/>
      <c r="AJ225" s="22">
        <v>44057</v>
      </c>
      <c r="AK225" s="18">
        <v>60</v>
      </c>
      <c r="AL225" s="19" t="s">
        <v>1370</v>
      </c>
      <c r="AM225" s="37">
        <v>1</v>
      </c>
      <c r="AN225" s="23">
        <v>1</v>
      </c>
      <c r="AO225" s="21">
        <v>1</v>
      </c>
      <c r="AP225" s="24">
        <v>1</v>
      </c>
      <c r="AQ225" s="38">
        <f t="shared" si="83"/>
        <v>1</v>
      </c>
      <c r="AR225" s="39">
        <f t="shared" si="84"/>
        <v>0</v>
      </c>
      <c r="AS225" s="39">
        <f t="shared" si="85"/>
        <v>1</v>
      </c>
      <c r="AT225" s="19" t="s">
        <v>1371</v>
      </c>
      <c r="AU225" s="19">
        <f t="shared" si="74"/>
        <v>35</v>
      </c>
      <c r="AV225" s="19" t="str">
        <f t="shared" si="75"/>
        <v>Km</v>
      </c>
      <c r="AW225" s="33"/>
      <c r="AX225" s="33"/>
      <c r="AY225" s="33"/>
      <c r="AZ225" s="33"/>
    </row>
    <row r="226" spans="1:52" ht="76.5" customHeight="1" x14ac:dyDescent="0.25">
      <c r="A226" s="41"/>
      <c r="B226" s="44" t="s">
        <v>647</v>
      </c>
      <c r="C226" s="42" t="s">
        <v>613</v>
      </c>
      <c r="D226" s="32" t="s">
        <v>613</v>
      </c>
      <c r="E226" s="32" t="s">
        <v>655</v>
      </c>
      <c r="F226" s="32" t="s">
        <v>1341</v>
      </c>
      <c r="G226" s="41" t="s">
        <v>136</v>
      </c>
      <c r="H226" s="43" t="s">
        <v>130</v>
      </c>
      <c r="I226" s="43" t="s">
        <v>953</v>
      </c>
      <c r="J226" s="17" t="s">
        <v>1372</v>
      </c>
      <c r="K226" s="32" t="s">
        <v>1276</v>
      </c>
      <c r="L226" s="32" t="s">
        <v>205</v>
      </c>
      <c r="M226" s="41">
        <v>99</v>
      </c>
      <c r="N226" s="32" t="s">
        <v>227</v>
      </c>
      <c r="O226" s="42" t="s">
        <v>214</v>
      </c>
      <c r="P226" s="41" t="s">
        <v>218</v>
      </c>
      <c r="Q226" s="32" t="s">
        <v>1552</v>
      </c>
      <c r="R226" s="32" t="s">
        <v>1551</v>
      </c>
      <c r="S226" s="32" t="s">
        <v>1378</v>
      </c>
      <c r="T226" s="32" t="s">
        <v>1380</v>
      </c>
      <c r="U226" s="32" t="s">
        <v>585</v>
      </c>
      <c r="V226" s="32" t="s">
        <v>1347</v>
      </c>
      <c r="W226" s="32" t="s">
        <v>1359</v>
      </c>
      <c r="X226" s="41" t="s">
        <v>1280</v>
      </c>
      <c r="Y226" s="32">
        <v>20</v>
      </c>
      <c r="Z226" s="22"/>
      <c r="AA226" s="22"/>
      <c r="AB226" s="22"/>
      <c r="AC226" s="22"/>
      <c r="AD226" s="32" t="s">
        <v>1373</v>
      </c>
      <c r="AE226" s="32" t="s">
        <v>1374</v>
      </c>
      <c r="AF226" s="36" t="s">
        <v>1372</v>
      </c>
      <c r="AG226" s="22"/>
      <c r="AH226" s="21"/>
      <c r="AI226" s="21"/>
      <c r="AJ226" s="22">
        <v>44071</v>
      </c>
      <c r="AK226" s="18">
        <v>90</v>
      </c>
      <c r="AL226" s="19" t="s">
        <v>1345</v>
      </c>
      <c r="AM226" s="37">
        <v>1</v>
      </c>
      <c r="AN226" s="23">
        <v>1</v>
      </c>
      <c r="AO226" s="21">
        <v>1</v>
      </c>
      <c r="AP226" s="24">
        <v>1</v>
      </c>
      <c r="AQ226" s="38">
        <f t="shared" si="83"/>
        <v>1</v>
      </c>
      <c r="AR226" s="39">
        <f t="shared" si="84"/>
        <v>0</v>
      </c>
      <c r="AS226" s="39">
        <f t="shared" si="85"/>
        <v>1</v>
      </c>
      <c r="AT226" s="19" t="s">
        <v>1375</v>
      </c>
      <c r="AU226" s="19">
        <f t="shared" si="74"/>
        <v>99</v>
      </c>
      <c r="AV226" s="19" t="str">
        <f t="shared" si="75"/>
        <v>Km</v>
      </c>
      <c r="AW226" s="33"/>
      <c r="AX226" s="33"/>
      <c r="AY226" s="33"/>
      <c r="AZ226" s="33"/>
    </row>
    <row r="227" spans="1:52" ht="15" customHeight="1" x14ac:dyDescent="0.25">
      <c r="A227" s="41"/>
      <c r="B227" s="44" t="s">
        <v>647</v>
      </c>
      <c r="C227" s="42" t="s">
        <v>603</v>
      </c>
      <c r="D227" s="32" t="s">
        <v>603</v>
      </c>
      <c r="E227" s="32" t="s">
        <v>655</v>
      </c>
      <c r="F227" s="32" t="s">
        <v>1376</v>
      </c>
      <c r="G227" s="41" t="s">
        <v>136</v>
      </c>
      <c r="H227" s="43" t="s">
        <v>130</v>
      </c>
      <c r="I227" s="43" t="s">
        <v>953</v>
      </c>
      <c r="J227" s="17" t="s">
        <v>134</v>
      </c>
      <c r="K227" s="32" t="s">
        <v>156</v>
      </c>
      <c r="L227" s="32" t="s">
        <v>205</v>
      </c>
      <c r="M227" s="41">
        <v>35</v>
      </c>
      <c r="N227" s="32" t="s">
        <v>227</v>
      </c>
      <c r="O227" s="42" t="s">
        <v>214</v>
      </c>
      <c r="P227" s="41" t="s">
        <v>218</v>
      </c>
      <c r="Q227" s="32"/>
      <c r="R227" s="32"/>
      <c r="S227" s="32"/>
      <c r="T227" s="32"/>
      <c r="U227" s="32" t="s">
        <v>585</v>
      </c>
      <c r="V227" s="32" t="s">
        <v>840</v>
      </c>
      <c r="W227" s="32" t="s">
        <v>1279</v>
      </c>
      <c r="X227" s="41" t="s">
        <v>1280</v>
      </c>
      <c r="Y227" s="32"/>
      <c r="Z227" s="22"/>
      <c r="AA227" s="22"/>
      <c r="AB227" s="22"/>
      <c r="AC227" s="22"/>
      <c r="AD227" s="32"/>
      <c r="AE227" s="32" t="s">
        <v>1376</v>
      </c>
      <c r="AF227" s="36"/>
      <c r="AG227" s="22"/>
      <c r="AH227" s="21"/>
      <c r="AI227" s="21"/>
      <c r="AJ227" s="22"/>
      <c r="AK227" s="18"/>
      <c r="AL227" s="19"/>
      <c r="AM227" s="37"/>
      <c r="AN227" s="23"/>
      <c r="AO227" s="21"/>
      <c r="AP227" s="24">
        <v>0</v>
      </c>
      <c r="AQ227" s="38">
        <f t="shared" si="83"/>
        <v>0</v>
      </c>
      <c r="AR227" s="39">
        <f t="shared" si="84"/>
        <v>0</v>
      </c>
      <c r="AS227" s="39">
        <f t="shared" si="85"/>
        <v>0</v>
      </c>
      <c r="AT227" s="19"/>
      <c r="AU227" s="19">
        <f t="shared" si="74"/>
        <v>0</v>
      </c>
      <c r="AV227" s="19" t="str">
        <f t="shared" si="75"/>
        <v>Km</v>
      </c>
      <c r="AW227" s="33"/>
      <c r="AX227" s="33"/>
      <c r="AY227" s="33"/>
      <c r="AZ227" s="33"/>
    </row>
    <row r="228" spans="1:52" ht="38.25" customHeight="1" x14ac:dyDescent="0.25">
      <c r="A228" s="41"/>
      <c r="B228" s="44" t="s">
        <v>646</v>
      </c>
      <c r="C228" s="42"/>
      <c r="D228" s="32"/>
      <c r="E228" s="32" t="s">
        <v>1595</v>
      </c>
      <c r="F228" s="32" t="s">
        <v>1596</v>
      </c>
      <c r="G228" s="41" t="s">
        <v>137</v>
      </c>
      <c r="H228" s="43" t="s">
        <v>131</v>
      </c>
      <c r="I228" s="43" t="s">
        <v>953</v>
      </c>
      <c r="J228" s="17">
        <v>50000000</v>
      </c>
      <c r="K228" s="32" t="s">
        <v>1597</v>
      </c>
      <c r="L228" s="32"/>
      <c r="M228" s="41"/>
      <c r="N228" s="32"/>
      <c r="O228" s="42" t="s">
        <v>1598</v>
      </c>
      <c r="P228" s="41"/>
      <c r="Q228" s="32"/>
      <c r="R228" s="32"/>
      <c r="S228" s="32"/>
      <c r="T228" s="32"/>
      <c r="U228" s="32" t="s">
        <v>1628</v>
      </c>
      <c r="V228" s="32" t="s">
        <v>1599</v>
      </c>
      <c r="W228" s="32"/>
      <c r="X228" s="41"/>
      <c r="Y228" s="32"/>
      <c r="Z228" s="22"/>
      <c r="AA228" s="22"/>
      <c r="AB228" s="22"/>
      <c r="AC228" s="22"/>
      <c r="AD228" s="32" t="s">
        <v>1600</v>
      </c>
      <c r="AE228" s="32" t="s">
        <v>1601</v>
      </c>
      <c r="AF228" s="36">
        <v>50000000</v>
      </c>
      <c r="AG228" s="22">
        <v>44393</v>
      </c>
      <c r="AH228" s="21"/>
      <c r="AI228" s="21"/>
      <c r="AJ228" s="22"/>
      <c r="AK228" s="18">
        <v>21</v>
      </c>
      <c r="AL228" s="19"/>
      <c r="AM228" s="37">
        <f ca="1">(AK228-((TODAY())-AJ228))/AK228</f>
        <v>-2157.5714285714284</v>
      </c>
      <c r="AN228" s="23"/>
      <c r="AO228" s="21"/>
      <c r="AP228" s="24">
        <v>0</v>
      </c>
      <c r="AQ228" s="38">
        <f t="shared" si="83"/>
        <v>0</v>
      </c>
      <c r="AR228" s="39">
        <f t="shared" si="84"/>
        <v>0</v>
      </c>
      <c r="AS228" s="39">
        <f t="shared" si="85"/>
        <v>0</v>
      </c>
      <c r="AT228" s="19" t="s">
        <v>1602</v>
      </c>
      <c r="AU228" s="19">
        <f t="shared" si="74"/>
        <v>0</v>
      </c>
      <c r="AV228" s="19">
        <f t="shared" si="75"/>
        <v>0</v>
      </c>
      <c r="AW228" s="33"/>
      <c r="AX228" s="33"/>
      <c r="AY228" s="33"/>
      <c r="AZ228" s="33"/>
    </row>
    <row r="229" spans="1:52" ht="38.25" customHeight="1" x14ac:dyDescent="0.25">
      <c r="A229" s="41"/>
      <c r="B229" s="44" t="s">
        <v>646</v>
      </c>
      <c r="C229" s="42"/>
      <c r="D229" s="32"/>
      <c r="E229" s="32" t="s">
        <v>1603</v>
      </c>
      <c r="F229" s="32" t="s">
        <v>1604</v>
      </c>
      <c r="G229" s="41" t="s">
        <v>137</v>
      </c>
      <c r="H229" s="43" t="s">
        <v>131</v>
      </c>
      <c r="I229" s="43" t="s">
        <v>953</v>
      </c>
      <c r="J229" s="17">
        <v>50000000</v>
      </c>
      <c r="K229" s="32" t="s">
        <v>1597</v>
      </c>
      <c r="L229" s="32"/>
      <c r="M229" s="41"/>
      <c r="N229" s="32"/>
      <c r="O229" s="42" t="s">
        <v>1598</v>
      </c>
      <c r="P229" s="41"/>
      <c r="Q229" s="32"/>
      <c r="R229" s="32"/>
      <c r="S229" s="32"/>
      <c r="T229" s="32"/>
      <c r="U229" s="32" t="s">
        <v>594</v>
      </c>
      <c r="V229" s="32" t="s">
        <v>1605</v>
      </c>
      <c r="W229" s="32"/>
      <c r="X229" s="41"/>
      <c r="Y229" s="32"/>
      <c r="Z229" s="22"/>
      <c r="AA229" s="22"/>
      <c r="AB229" s="22"/>
      <c r="AC229" s="22"/>
      <c r="AD229" s="32" t="s">
        <v>1606</v>
      </c>
      <c r="AE229" s="32" t="s">
        <v>1604</v>
      </c>
      <c r="AF229" s="36">
        <v>50000000</v>
      </c>
      <c r="AG229" s="22">
        <v>44393</v>
      </c>
      <c r="AH229" s="21"/>
      <c r="AI229" s="21"/>
      <c r="AJ229" s="22"/>
      <c r="AK229" s="18">
        <v>21</v>
      </c>
      <c r="AL229" s="19"/>
      <c r="AM229" s="37">
        <f t="shared" ref="AM229:AM243" ca="1" si="86">(AK229-((TODAY())-AJ229))/AK229</f>
        <v>-2157.5714285714284</v>
      </c>
      <c r="AN229" s="23"/>
      <c r="AO229" s="21"/>
      <c r="AP229" s="24">
        <v>0</v>
      </c>
      <c r="AQ229" s="38">
        <f t="shared" si="83"/>
        <v>0</v>
      </c>
      <c r="AR229" s="39">
        <f t="shared" si="84"/>
        <v>0</v>
      </c>
      <c r="AS229" s="39">
        <f t="shared" si="85"/>
        <v>0</v>
      </c>
      <c r="AT229" s="19" t="s">
        <v>1602</v>
      </c>
      <c r="AU229" s="19">
        <f t="shared" si="74"/>
        <v>0</v>
      </c>
      <c r="AV229" s="19">
        <f t="shared" si="75"/>
        <v>0</v>
      </c>
      <c r="AW229" s="33"/>
      <c r="AX229" s="33"/>
      <c r="AY229" s="33"/>
      <c r="AZ229" s="33"/>
    </row>
    <row r="230" spans="1:52" ht="38.25" customHeight="1" x14ac:dyDescent="0.25">
      <c r="A230" s="41"/>
      <c r="B230" s="44" t="s">
        <v>646</v>
      </c>
      <c r="C230" s="42"/>
      <c r="D230" s="32"/>
      <c r="E230" s="32" t="s">
        <v>1603</v>
      </c>
      <c r="F230" s="32" t="s">
        <v>1607</v>
      </c>
      <c r="G230" s="41" t="s">
        <v>137</v>
      </c>
      <c r="H230" s="43" t="s">
        <v>131</v>
      </c>
      <c r="I230" s="43" t="s">
        <v>953</v>
      </c>
      <c r="J230" s="17">
        <v>40000000</v>
      </c>
      <c r="K230" s="32" t="s">
        <v>1597</v>
      </c>
      <c r="L230" s="32"/>
      <c r="M230" s="41"/>
      <c r="N230" s="32"/>
      <c r="O230" s="42" t="s">
        <v>1598</v>
      </c>
      <c r="P230" s="41"/>
      <c r="Q230" s="32"/>
      <c r="R230" s="32"/>
      <c r="S230" s="32"/>
      <c r="T230" s="32"/>
      <c r="U230" s="32" t="s">
        <v>598</v>
      </c>
      <c r="V230" s="32" t="s">
        <v>1608</v>
      </c>
      <c r="W230" s="32"/>
      <c r="X230" s="41"/>
      <c r="Y230" s="32"/>
      <c r="Z230" s="22"/>
      <c r="AA230" s="22"/>
      <c r="AB230" s="22"/>
      <c r="AC230" s="22"/>
      <c r="AD230" s="32" t="s">
        <v>1609</v>
      </c>
      <c r="AE230" s="32" t="s">
        <v>1607</v>
      </c>
      <c r="AF230" s="36">
        <v>40000000</v>
      </c>
      <c r="AG230" s="22">
        <v>44393</v>
      </c>
      <c r="AH230" s="21"/>
      <c r="AI230" s="21"/>
      <c r="AJ230" s="22"/>
      <c r="AK230" s="18">
        <v>40</v>
      </c>
      <c r="AL230" s="19"/>
      <c r="AM230" s="37">
        <f t="shared" ca="1" si="86"/>
        <v>-1132.25</v>
      </c>
      <c r="AN230" s="23"/>
      <c r="AO230" s="21"/>
      <c r="AP230" s="24">
        <v>0</v>
      </c>
      <c r="AQ230" s="38">
        <f t="shared" si="83"/>
        <v>0</v>
      </c>
      <c r="AR230" s="39">
        <f t="shared" si="84"/>
        <v>0</v>
      </c>
      <c r="AS230" s="39">
        <f t="shared" si="85"/>
        <v>0</v>
      </c>
      <c r="AT230" s="19" t="s">
        <v>1602</v>
      </c>
      <c r="AU230" s="19">
        <f t="shared" si="74"/>
        <v>0</v>
      </c>
      <c r="AV230" s="19">
        <f t="shared" si="75"/>
        <v>0</v>
      </c>
      <c r="AW230" s="33"/>
      <c r="AX230" s="33"/>
      <c r="AY230" s="33"/>
      <c r="AZ230" s="33"/>
    </row>
    <row r="231" spans="1:52" ht="38.25" customHeight="1" x14ac:dyDescent="0.25">
      <c r="A231" s="41"/>
      <c r="B231" s="44" t="s">
        <v>646</v>
      </c>
      <c r="C231" s="42"/>
      <c r="D231" s="32"/>
      <c r="E231" s="32" t="s">
        <v>1603</v>
      </c>
      <c r="F231" s="32" t="s">
        <v>1610</v>
      </c>
      <c r="G231" s="41" t="s">
        <v>137</v>
      </c>
      <c r="H231" s="43" t="s">
        <v>131</v>
      </c>
      <c r="I231" s="43" t="s">
        <v>953</v>
      </c>
      <c r="J231" s="17">
        <v>30000000</v>
      </c>
      <c r="K231" s="32" t="s">
        <v>1597</v>
      </c>
      <c r="L231" s="32"/>
      <c r="M231" s="41"/>
      <c r="N231" s="32"/>
      <c r="O231" s="42" t="s">
        <v>1598</v>
      </c>
      <c r="P231" s="41"/>
      <c r="Q231" s="32"/>
      <c r="R231" s="32"/>
      <c r="S231" s="32"/>
      <c r="T231" s="32"/>
      <c r="U231" s="32" t="s">
        <v>1622</v>
      </c>
      <c r="V231" s="32" t="s">
        <v>1611</v>
      </c>
      <c r="W231" s="32"/>
      <c r="X231" s="41"/>
      <c r="Y231" s="32"/>
      <c r="Z231" s="22"/>
      <c r="AA231" s="22"/>
      <c r="AB231" s="22"/>
      <c r="AC231" s="22"/>
      <c r="AD231" s="32" t="s">
        <v>1612</v>
      </c>
      <c r="AE231" s="32" t="s">
        <v>1610</v>
      </c>
      <c r="AF231" s="36">
        <v>30000000</v>
      </c>
      <c r="AG231" s="22">
        <v>44393</v>
      </c>
      <c r="AH231" s="21"/>
      <c r="AI231" s="21"/>
      <c r="AJ231" s="22"/>
      <c r="AK231" s="18">
        <v>21</v>
      </c>
      <c r="AL231" s="19"/>
      <c r="AM231" s="37">
        <f t="shared" ca="1" si="86"/>
        <v>-2157.5714285714284</v>
      </c>
      <c r="AN231" s="23"/>
      <c r="AO231" s="21"/>
      <c r="AP231" s="24">
        <v>0</v>
      </c>
      <c r="AQ231" s="38">
        <f t="shared" si="83"/>
        <v>0</v>
      </c>
      <c r="AR231" s="39">
        <f t="shared" si="84"/>
        <v>0</v>
      </c>
      <c r="AS231" s="39">
        <f t="shared" si="85"/>
        <v>0</v>
      </c>
      <c r="AT231" s="19" t="s">
        <v>1602</v>
      </c>
      <c r="AU231" s="19">
        <f t="shared" si="74"/>
        <v>0</v>
      </c>
      <c r="AV231" s="19">
        <f t="shared" si="75"/>
        <v>0</v>
      </c>
      <c r="AW231" s="33"/>
      <c r="AX231" s="33"/>
      <c r="AY231" s="33"/>
      <c r="AZ231" s="33"/>
    </row>
    <row r="232" spans="1:52" ht="25.5" customHeight="1" x14ac:dyDescent="0.25">
      <c r="A232" s="41"/>
      <c r="B232" s="44" t="s">
        <v>646</v>
      </c>
      <c r="C232" s="42"/>
      <c r="D232" s="32"/>
      <c r="E232" s="32" t="s">
        <v>1603</v>
      </c>
      <c r="F232" s="32" t="s">
        <v>1613</v>
      </c>
      <c r="G232" s="41" t="s">
        <v>137</v>
      </c>
      <c r="H232" s="43" t="s">
        <v>131</v>
      </c>
      <c r="I232" s="43" t="s">
        <v>953</v>
      </c>
      <c r="J232" s="17">
        <v>30000000</v>
      </c>
      <c r="K232" s="32" t="s">
        <v>1597</v>
      </c>
      <c r="L232" s="32"/>
      <c r="M232" s="41"/>
      <c r="N232" s="32"/>
      <c r="O232" s="42" t="s">
        <v>1598</v>
      </c>
      <c r="P232" s="41"/>
      <c r="Q232" s="32"/>
      <c r="R232" s="32"/>
      <c r="S232" s="32"/>
      <c r="T232" s="32"/>
      <c r="U232" s="32" t="s">
        <v>1614</v>
      </c>
      <c r="V232" s="32"/>
      <c r="W232" s="32"/>
      <c r="X232" s="41"/>
      <c r="Y232" s="32"/>
      <c r="Z232" s="22"/>
      <c r="AA232" s="22"/>
      <c r="AB232" s="22"/>
      <c r="AC232" s="22"/>
      <c r="AD232" s="32" t="s">
        <v>1615</v>
      </c>
      <c r="AE232" s="32" t="s">
        <v>1613</v>
      </c>
      <c r="AF232" s="36">
        <v>30000000</v>
      </c>
      <c r="AG232" s="22">
        <v>44393</v>
      </c>
      <c r="AH232" s="21"/>
      <c r="AI232" s="21"/>
      <c r="AJ232" s="22"/>
      <c r="AK232" s="18">
        <v>40</v>
      </c>
      <c r="AL232" s="19"/>
      <c r="AM232" s="37">
        <f t="shared" ca="1" si="86"/>
        <v>-1132.25</v>
      </c>
      <c r="AN232" s="23"/>
      <c r="AO232" s="21"/>
      <c r="AP232" s="24">
        <v>0</v>
      </c>
      <c r="AQ232" s="38">
        <f t="shared" si="83"/>
        <v>0</v>
      </c>
      <c r="AR232" s="39">
        <f t="shared" si="84"/>
        <v>0</v>
      </c>
      <c r="AS232" s="39">
        <f t="shared" si="85"/>
        <v>0</v>
      </c>
      <c r="AT232" s="19" t="s">
        <v>1602</v>
      </c>
      <c r="AU232" s="19">
        <f t="shared" si="74"/>
        <v>0</v>
      </c>
      <c r="AV232" s="19">
        <f t="shared" si="75"/>
        <v>0</v>
      </c>
      <c r="AW232" s="33"/>
      <c r="AX232" s="33"/>
      <c r="AY232" s="33"/>
      <c r="AZ232" s="33"/>
    </row>
    <row r="233" spans="1:52" ht="38.25" customHeight="1" x14ac:dyDescent="0.25">
      <c r="A233" s="41"/>
      <c r="B233" s="44" t="s">
        <v>646</v>
      </c>
      <c r="C233" s="42"/>
      <c r="D233" s="32"/>
      <c r="E233" s="32" t="s">
        <v>1603</v>
      </c>
      <c r="F233" s="32" t="s">
        <v>1616</v>
      </c>
      <c r="G233" s="41" t="s">
        <v>137</v>
      </c>
      <c r="H233" s="43" t="s">
        <v>131</v>
      </c>
      <c r="I233" s="43" t="s">
        <v>953</v>
      </c>
      <c r="J233" s="17">
        <v>40000000</v>
      </c>
      <c r="K233" s="32" t="s">
        <v>1597</v>
      </c>
      <c r="L233" s="32"/>
      <c r="M233" s="41"/>
      <c r="N233" s="32"/>
      <c r="O233" s="42" t="s">
        <v>1598</v>
      </c>
      <c r="P233" s="41"/>
      <c r="Q233" s="32"/>
      <c r="R233" s="32"/>
      <c r="S233" s="32"/>
      <c r="T233" s="32"/>
      <c r="U233" s="32" t="s">
        <v>1614</v>
      </c>
      <c r="V233" s="32"/>
      <c r="W233" s="32"/>
      <c r="X233" s="41"/>
      <c r="Y233" s="32"/>
      <c r="Z233" s="22"/>
      <c r="AA233" s="22"/>
      <c r="AB233" s="22"/>
      <c r="AC233" s="22"/>
      <c r="AD233" s="32" t="s">
        <v>1617</v>
      </c>
      <c r="AE233" s="32" t="s">
        <v>1616</v>
      </c>
      <c r="AF233" s="36">
        <v>40000000</v>
      </c>
      <c r="AG233" s="22">
        <v>44393</v>
      </c>
      <c r="AH233" s="21"/>
      <c r="AI233" s="21"/>
      <c r="AJ233" s="22"/>
      <c r="AK233" s="18">
        <v>90</v>
      </c>
      <c r="AL233" s="19"/>
      <c r="AM233" s="37">
        <f t="shared" ca="1" si="86"/>
        <v>-502.66666666666669</v>
      </c>
      <c r="AN233" s="23"/>
      <c r="AO233" s="21"/>
      <c r="AP233" s="24">
        <v>0</v>
      </c>
      <c r="AQ233" s="38">
        <f t="shared" si="83"/>
        <v>0</v>
      </c>
      <c r="AR233" s="39">
        <f t="shared" si="84"/>
        <v>0</v>
      </c>
      <c r="AS233" s="39">
        <f t="shared" si="85"/>
        <v>0</v>
      </c>
      <c r="AT233" s="19" t="s">
        <v>1602</v>
      </c>
      <c r="AU233" s="19">
        <f t="shared" si="74"/>
        <v>0</v>
      </c>
      <c r="AV233" s="19">
        <f t="shared" si="75"/>
        <v>0</v>
      </c>
      <c r="AW233" s="33"/>
      <c r="AX233" s="33"/>
      <c r="AY233" s="33"/>
      <c r="AZ233" s="33"/>
    </row>
    <row r="234" spans="1:52" ht="38.25" customHeight="1" x14ac:dyDescent="0.25">
      <c r="A234" s="41"/>
      <c r="B234" s="44" t="s">
        <v>646</v>
      </c>
      <c r="C234" s="42"/>
      <c r="D234" s="32"/>
      <c r="E234" s="32" t="s">
        <v>1603</v>
      </c>
      <c r="F234" s="32" t="s">
        <v>1618</v>
      </c>
      <c r="G234" s="41" t="s">
        <v>137</v>
      </c>
      <c r="H234" s="43" t="s">
        <v>131</v>
      </c>
      <c r="I234" s="43" t="s">
        <v>953</v>
      </c>
      <c r="J234" s="17">
        <v>30000000</v>
      </c>
      <c r="K234" s="32" t="s">
        <v>1597</v>
      </c>
      <c r="L234" s="32"/>
      <c r="M234" s="41"/>
      <c r="N234" s="32"/>
      <c r="O234" s="42" t="s">
        <v>1598</v>
      </c>
      <c r="P234" s="41"/>
      <c r="Q234" s="32"/>
      <c r="R234" s="32"/>
      <c r="S234" s="32"/>
      <c r="T234" s="32"/>
      <c r="U234" s="32" t="s">
        <v>584</v>
      </c>
      <c r="V234" s="32" t="s">
        <v>1619</v>
      </c>
      <c r="W234" s="32"/>
      <c r="X234" s="41"/>
      <c r="Y234" s="32"/>
      <c r="Z234" s="22"/>
      <c r="AA234" s="22"/>
      <c r="AB234" s="22"/>
      <c r="AC234" s="22"/>
      <c r="AD234" s="32" t="s">
        <v>1620</v>
      </c>
      <c r="AE234" s="32" t="s">
        <v>1618</v>
      </c>
      <c r="AF234" s="36">
        <v>30000000</v>
      </c>
      <c r="AG234" s="22">
        <v>44393</v>
      </c>
      <c r="AH234" s="21"/>
      <c r="AI234" s="21"/>
      <c r="AJ234" s="22"/>
      <c r="AK234" s="18">
        <v>40</v>
      </c>
      <c r="AL234" s="19"/>
      <c r="AM234" s="37">
        <f t="shared" ca="1" si="86"/>
        <v>-1132.25</v>
      </c>
      <c r="AN234" s="23"/>
      <c r="AO234" s="21"/>
      <c r="AP234" s="24">
        <v>0</v>
      </c>
      <c r="AQ234" s="38">
        <f t="shared" si="83"/>
        <v>0</v>
      </c>
      <c r="AR234" s="39">
        <f t="shared" si="84"/>
        <v>0</v>
      </c>
      <c r="AS234" s="39">
        <f t="shared" si="85"/>
        <v>0</v>
      </c>
      <c r="AT234" s="19" t="s">
        <v>1602</v>
      </c>
      <c r="AU234" s="19">
        <f t="shared" si="74"/>
        <v>0</v>
      </c>
      <c r="AV234" s="19">
        <f t="shared" si="75"/>
        <v>0</v>
      </c>
      <c r="AW234" s="33"/>
      <c r="AX234" s="33"/>
      <c r="AY234" s="33"/>
      <c r="AZ234" s="33"/>
    </row>
    <row r="235" spans="1:52" ht="25.5" customHeight="1" x14ac:dyDescent="0.25">
      <c r="A235" s="41"/>
      <c r="B235" s="44" t="s">
        <v>647</v>
      </c>
      <c r="C235" s="42"/>
      <c r="D235" s="32"/>
      <c r="E235" s="32" t="s">
        <v>1632</v>
      </c>
      <c r="F235" s="32" t="s">
        <v>1636</v>
      </c>
      <c r="G235" s="41" t="s">
        <v>132</v>
      </c>
      <c r="H235" s="43" t="s">
        <v>131</v>
      </c>
      <c r="I235" s="43" t="s">
        <v>953</v>
      </c>
      <c r="J235" s="17" t="s">
        <v>134</v>
      </c>
      <c r="K235" s="32" t="s">
        <v>1633</v>
      </c>
      <c r="L235" s="32" t="s">
        <v>205</v>
      </c>
      <c r="M235" s="41">
        <v>1.169</v>
      </c>
      <c r="N235" s="32" t="s">
        <v>227</v>
      </c>
      <c r="O235" s="42" t="s">
        <v>214</v>
      </c>
      <c r="P235" s="41" t="s">
        <v>227</v>
      </c>
      <c r="Q235" s="32"/>
      <c r="R235" s="32"/>
      <c r="S235" s="32"/>
      <c r="T235" s="32"/>
      <c r="U235" s="32" t="s">
        <v>585</v>
      </c>
      <c r="V235" s="32" t="s">
        <v>840</v>
      </c>
      <c r="W235" s="32" t="s">
        <v>1634</v>
      </c>
      <c r="X235" s="41" t="s">
        <v>1280</v>
      </c>
      <c r="Y235" s="32"/>
      <c r="Z235" s="22"/>
      <c r="AA235" s="22"/>
      <c r="AB235" s="22"/>
      <c r="AC235" s="22"/>
      <c r="AD235" s="32" t="s">
        <v>1635</v>
      </c>
      <c r="AE235" s="32" t="s">
        <v>1636</v>
      </c>
      <c r="AF235" s="36">
        <v>507540000</v>
      </c>
      <c r="AG235" s="22"/>
      <c r="AH235" s="21"/>
      <c r="AI235" s="21"/>
      <c r="AJ235" s="22"/>
      <c r="AK235" s="18">
        <v>90</v>
      </c>
      <c r="AL235" s="19" t="s">
        <v>1637</v>
      </c>
      <c r="AM235" s="37">
        <f t="shared" ca="1" si="86"/>
        <v>-502.66666666666669</v>
      </c>
      <c r="AN235" s="23">
        <v>0</v>
      </c>
      <c r="AO235" s="21">
        <v>0</v>
      </c>
      <c r="AP235" s="24">
        <v>0</v>
      </c>
      <c r="AQ235" s="38">
        <f t="shared" si="83"/>
        <v>0</v>
      </c>
      <c r="AR235" s="39">
        <f t="shared" si="84"/>
        <v>0</v>
      </c>
      <c r="AS235" s="39">
        <f t="shared" si="85"/>
        <v>0</v>
      </c>
      <c r="AT235" s="19" t="s">
        <v>1638</v>
      </c>
      <c r="AU235" s="19">
        <f t="shared" si="74"/>
        <v>0</v>
      </c>
      <c r="AV235" s="19" t="str">
        <f t="shared" si="75"/>
        <v>Km</v>
      </c>
      <c r="AW235" s="33"/>
      <c r="AX235" s="33"/>
      <c r="AY235" s="33"/>
      <c r="AZ235" s="33"/>
    </row>
    <row r="236" spans="1:52" ht="25.5" customHeight="1" x14ac:dyDescent="0.25">
      <c r="A236" s="41"/>
      <c r="B236" s="44" t="s">
        <v>647</v>
      </c>
      <c r="C236" s="42"/>
      <c r="D236" s="32"/>
      <c r="E236" s="32" t="s">
        <v>1632</v>
      </c>
      <c r="F236" s="32" t="s">
        <v>1641</v>
      </c>
      <c r="G236" s="41" t="s">
        <v>132</v>
      </c>
      <c r="H236" s="43" t="s">
        <v>131</v>
      </c>
      <c r="I236" s="43" t="s">
        <v>953</v>
      </c>
      <c r="J236" s="17" t="s">
        <v>134</v>
      </c>
      <c r="K236" s="32" t="s">
        <v>1633</v>
      </c>
      <c r="L236" s="32" t="s">
        <v>205</v>
      </c>
      <c r="M236" s="41">
        <v>2.5</v>
      </c>
      <c r="N236" s="32" t="s">
        <v>227</v>
      </c>
      <c r="O236" s="42" t="s">
        <v>214</v>
      </c>
      <c r="P236" s="41" t="s">
        <v>227</v>
      </c>
      <c r="Q236" s="32"/>
      <c r="R236" s="32"/>
      <c r="S236" s="32"/>
      <c r="T236" s="32"/>
      <c r="U236" s="32" t="s">
        <v>585</v>
      </c>
      <c r="V236" s="32" t="s">
        <v>312</v>
      </c>
      <c r="W236" s="32" t="s">
        <v>1639</v>
      </c>
      <c r="X236" s="41" t="s">
        <v>1280</v>
      </c>
      <c r="Y236" s="32"/>
      <c r="Z236" s="22"/>
      <c r="AA236" s="22"/>
      <c r="AB236" s="22"/>
      <c r="AC236" s="22"/>
      <c r="AD236" s="32" t="s">
        <v>1640</v>
      </c>
      <c r="AE236" s="32" t="s">
        <v>1641</v>
      </c>
      <c r="AF236" s="36">
        <v>965354000</v>
      </c>
      <c r="AG236" s="22"/>
      <c r="AH236" s="21"/>
      <c r="AI236" s="21"/>
      <c r="AJ236" s="22"/>
      <c r="AK236" s="18">
        <v>90</v>
      </c>
      <c r="AL236" s="19" t="s">
        <v>1642</v>
      </c>
      <c r="AM236" s="37">
        <f t="shared" ca="1" si="86"/>
        <v>-502.66666666666669</v>
      </c>
      <c r="AN236" s="23">
        <v>0</v>
      </c>
      <c r="AO236" s="21">
        <v>0</v>
      </c>
      <c r="AP236" s="24">
        <v>0</v>
      </c>
      <c r="AQ236" s="38">
        <f t="shared" si="83"/>
        <v>0</v>
      </c>
      <c r="AR236" s="39">
        <f t="shared" si="84"/>
        <v>0</v>
      </c>
      <c r="AS236" s="39">
        <f t="shared" si="85"/>
        <v>0</v>
      </c>
      <c r="AT236" s="19" t="s">
        <v>1638</v>
      </c>
      <c r="AU236" s="19">
        <f t="shared" si="74"/>
        <v>0</v>
      </c>
      <c r="AV236" s="19" t="str">
        <f t="shared" si="75"/>
        <v>Km</v>
      </c>
      <c r="AW236" s="33"/>
      <c r="AX236" s="33"/>
      <c r="AY236" s="33"/>
      <c r="AZ236" s="33"/>
    </row>
    <row r="237" spans="1:52" ht="25.5" customHeight="1" x14ac:dyDescent="0.25">
      <c r="A237" s="41"/>
      <c r="B237" s="44" t="s">
        <v>647</v>
      </c>
      <c r="C237" s="42"/>
      <c r="D237" s="32"/>
      <c r="E237" s="32" t="s">
        <v>1632</v>
      </c>
      <c r="F237" s="32" t="s">
        <v>1645</v>
      </c>
      <c r="G237" s="41" t="s">
        <v>132</v>
      </c>
      <c r="H237" s="43" t="s">
        <v>131</v>
      </c>
      <c r="I237" s="43" t="s">
        <v>953</v>
      </c>
      <c r="J237" s="17" t="s">
        <v>134</v>
      </c>
      <c r="K237" s="32" t="s">
        <v>1633</v>
      </c>
      <c r="L237" s="32" t="s">
        <v>205</v>
      </c>
      <c r="M237" s="41">
        <v>1.5129999999999999</v>
      </c>
      <c r="N237" s="32" t="s">
        <v>227</v>
      </c>
      <c r="O237" s="42" t="s">
        <v>214</v>
      </c>
      <c r="P237" s="41" t="s">
        <v>227</v>
      </c>
      <c r="Q237" s="32"/>
      <c r="R237" s="32"/>
      <c r="S237" s="32"/>
      <c r="T237" s="32"/>
      <c r="U237" s="32" t="s">
        <v>585</v>
      </c>
      <c r="V237" s="32" t="s">
        <v>317</v>
      </c>
      <c r="W237" s="32" t="s">
        <v>1643</v>
      </c>
      <c r="X237" s="41" t="s">
        <v>1280</v>
      </c>
      <c r="Y237" s="32"/>
      <c r="Z237" s="22"/>
      <c r="AA237" s="22"/>
      <c r="AB237" s="22"/>
      <c r="AC237" s="22"/>
      <c r="AD237" s="32" t="s">
        <v>1644</v>
      </c>
      <c r="AE237" s="32" t="s">
        <v>1645</v>
      </c>
      <c r="AF237" s="36">
        <v>526480000</v>
      </c>
      <c r="AG237" s="22"/>
      <c r="AH237" s="21"/>
      <c r="AI237" s="21"/>
      <c r="AJ237" s="22"/>
      <c r="AK237" s="18">
        <v>90</v>
      </c>
      <c r="AL237" s="19" t="s">
        <v>1646</v>
      </c>
      <c r="AM237" s="37">
        <f t="shared" ca="1" si="86"/>
        <v>-502.66666666666669</v>
      </c>
      <c r="AN237" s="23">
        <v>0</v>
      </c>
      <c r="AO237" s="21">
        <v>0</v>
      </c>
      <c r="AP237" s="24">
        <v>0</v>
      </c>
      <c r="AQ237" s="38">
        <f t="shared" si="83"/>
        <v>0</v>
      </c>
      <c r="AR237" s="39">
        <f t="shared" si="84"/>
        <v>0</v>
      </c>
      <c r="AS237" s="39">
        <f t="shared" si="85"/>
        <v>0</v>
      </c>
      <c r="AT237" s="19" t="s">
        <v>1638</v>
      </c>
      <c r="AU237" s="19">
        <f t="shared" si="74"/>
        <v>0</v>
      </c>
      <c r="AV237" s="19" t="str">
        <f t="shared" si="75"/>
        <v>Km</v>
      </c>
      <c r="AW237" s="33"/>
      <c r="AX237" s="33"/>
      <c r="AY237" s="33"/>
      <c r="AZ237" s="33"/>
    </row>
    <row r="238" spans="1:52" ht="87" customHeight="1" x14ac:dyDescent="0.25">
      <c r="A238" s="41"/>
      <c r="B238" s="44" t="s">
        <v>647</v>
      </c>
      <c r="C238" s="42"/>
      <c r="D238" s="32"/>
      <c r="E238" s="32" t="s">
        <v>1632</v>
      </c>
      <c r="F238" s="32" t="s">
        <v>1652</v>
      </c>
      <c r="G238" s="41" t="s">
        <v>132</v>
      </c>
      <c r="H238" s="43" t="s">
        <v>131</v>
      </c>
      <c r="I238" s="43" t="s">
        <v>953</v>
      </c>
      <c r="J238" s="17" t="s">
        <v>134</v>
      </c>
      <c r="K238" s="32" t="s">
        <v>1633</v>
      </c>
      <c r="L238" s="32" t="s">
        <v>205</v>
      </c>
      <c r="M238" s="41">
        <v>5</v>
      </c>
      <c r="N238" s="32" t="s">
        <v>227</v>
      </c>
      <c r="O238" s="42" t="s">
        <v>214</v>
      </c>
      <c r="P238" s="41" t="s">
        <v>227</v>
      </c>
      <c r="Q238" s="32"/>
      <c r="R238" s="32"/>
      <c r="S238" s="32"/>
      <c r="T238" s="32"/>
      <c r="U238" s="32" t="s">
        <v>585</v>
      </c>
      <c r="V238" s="32" t="s">
        <v>840</v>
      </c>
      <c r="W238" s="32" t="s">
        <v>1650</v>
      </c>
      <c r="X238" s="41" t="s">
        <v>1280</v>
      </c>
      <c r="Y238" s="32"/>
      <c r="Z238" s="22"/>
      <c r="AA238" s="22"/>
      <c r="AB238" s="22"/>
      <c r="AC238" s="22"/>
      <c r="AD238" s="32" t="s">
        <v>1651</v>
      </c>
      <c r="AE238" s="32" t="s">
        <v>1652</v>
      </c>
      <c r="AF238" s="36">
        <v>636393888</v>
      </c>
      <c r="AG238" s="22"/>
      <c r="AH238" s="21"/>
      <c r="AI238" s="21"/>
      <c r="AJ238" s="22"/>
      <c r="AK238" s="18">
        <v>90</v>
      </c>
      <c r="AL238" s="19" t="s">
        <v>1307</v>
      </c>
      <c r="AM238" s="37">
        <f t="shared" ca="1" si="86"/>
        <v>-502.66666666666669</v>
      </c>
      <c r="AN238" s="23">
        <v>1</v>
      </c>
      <c r="AO238" s="21">
        <v>1</v>
      </c>
      <c r="AP238" s="24">
        <v>1</v>
      </c>
      <c r="AQ238" s="38">
        <f t="shared" si="83"/>
        <v>1</v>
      </c>
      <c r="AR238" s="39">
        <f t="shared" si="84"/>
        <v>0</v>
      </c>
      <c r="AS238" s="39">
        <f t="shared" si="85"/>
        <v>1</v>
      </c>
      <c r="AT238" s="19" t="s">
        <v>1653</v>
      </c>
      <c r="AU238" s="19">
        <f t="shared" si="74"/>
        <v>5</v>
      </c>
      <c r="AV238" s="19" t="str">
        <f t="shared" si="75"/>
        <v>Km</v>
      </c>
      <c r="AW238" s="33"/>
      <c r="AX238" s="33"/>
      <c r="AY238" s="33"/>
      <c r="AZ238" s="33"/>
    </row>
    <row r="239" spans="1:52" ht="87" customHeight="1" x14ac:dyDescent="0.25">
      <c r="A239" s="41"/>
      <c r="B239" s="44" t="s">
        <v>647</v>
      </c>
      <c r="C239" s="42"/>
      <c r="D239" s="32"/>
      <c r="E239" s="32" t="s">
        <v>1632</v>
      </c>
      <c r="F239" s="32" t="s">
        <v>1656</v>
      </c>
      <c r="G239" s="41" t="s">
        <v>132</v>
      </c>
      <c r="H239" s="43" t="s">
        <v>131</v>
      </c>
      <c r="I239" s="43" t="s">
        <v>953</v>
      </c>
      <c r="J239" s="17" t="s">
        <v>134</v>
      </c>
      <c r="K239" s="32" t="s">
        <v>1633</v>
      </c>
      <c r="L239" s="32" t="s">
        <v>205</v>
      </c>
      <c r="M239" s="41">
        <v>29</v>
      </c>
      <c r="N239" s="32" t="s">
        <v>227</v>
      </c>
      <c r="O239" s="42" t="s">
        <v>214</v>
      </c>
      <c r="P239" s="41" t="s">
        <v>227</v>
      </c>
      <c r="Q239" s="32"/>
      <c r="R239" s="32"/>
      <c r="S239" s="32"/>
      <c r="T239" s="32"/>
      <c r="U239" s="32" t="s">
        <v>585</v>
      </c>
      <c r="V239" s="32" t="s">
        <v>840</v>
      </c>
      <c r="W239" s="32" t="s">
        <v>1654</v>
      </c>
      <c r="X239" s="41" t="s">
        <v>1280</v>
      </c>
      <c r="Y239" s="32"/>
      <c r="Z239" s="22"/>
      <c r="AA239" s="22"/>
      <c r="AB239" s="22"/>
      <c r="AC239" s="22"/>
      <c r="AD239" s="32" t="s">
        <v>1655</v>
      </c>
      <c r="AE239" s="32" t="s">
        <v>1656</v>
      </c>
      <c r="AF239" s="36">
        <v>536668800</v>
      </c>
      <c r="AG239" s="22"/>
      <c r="AH239" s="21"/>
      <c r="AI239" s="21"/>
      <c r="AJ239" s="22">
        <v>43993</v>
      </c>
      <c r="AK239" s="18">
        <v>90</v>
      </c>
      <c r="AL239" s="19" t="s">
        <v>1657</v>
      </c>
      <c r="AM239" s="37">
        <f t="shared" ca="1" si="86"/>
        <v>-13.855555555555556</v>
      </c>
      <c r="AN239" s="23">
        <v>1</v>
      </c>
      <c r="AO239" s="21">
        <v>1</v>
      </c>
      <c r="AP239" s="24">
        <v>1</v>
      </c>
      <c r="AQ239" s="38">
        <f t="shared" si="83"/>
        <v>1</v>
      </c>
      <c r="AR239" s="39">
        <f t="shared" si="84"/>
        <v>0</v>
      </c>
      <c r="AS239" s="39">
        <f t="shared" si="85"/>
        <v>1</v>
      </c>
      <c r="AT239" s="19" t="s">
        <v>1658</v>
      </c>
      <c r="AU239" s="19">
        <f t="shared" si="74"/>
        <v>29</v>
      </c>
      <c r="AV239" s="19" t="str">
        <f t="shared" si="75"/>
        <v>Km</v>
      </c>
      <c r="AW239" s="33"/>
      <c r="AX239" s="33"/>
      <c r="AY239" s="33"/>
      <c r="AZ239" s="33"/>
    </row>
    <row r="240" spans="1:52" ht="87" customHeight="1" x14ac:dyDescent="0.25">
      <c r="A240" s="41"/>
      <c r="B240" s="44" t="s">
        <v>647</v>
      </c>
      <c r="C240" s="42" t="s">
        <v>603</v>
      </c>
      <c r="D240" s="32"/>
      <c r="E240" s="32" t="s">
        <v>655</v>
      </c>
      <c r="F240" s="32" t="s">
        <v>1376</v>
      </c>
      <c r="G240" s="41" t="s">
        <v>136</v>
      </c>
      <c r="H240" s="43" t="s">
        <v>130</v>
      </c>
      <c r="I240" s="43" t="s">
        <v>953</v>
      </c>
      <c r="J240" s="17" t="s">
        <v>134</v>
      </c>
      <c r="K240" s="32" t="s">
        <v>1659</v>
      </c>
      <c r="L240" s="32" t="s">
        <v>205</v>
      </c>
      <c r="M240" s="41">
        <v>6</v>
      </c>
      <c r="N240" s="32" t="s">
        <v>227</v>
      </c>
      <c r="O240" s="42" t="s">
        <v>214</v>
      </c>
      <c r="P240" s="41" t="s">
        <v>218</v>
      </c>
      <c r="Q240" s="32" t="s">
        <v>1670</v>
      </c>
      <c r="R240" s="32" t="s">
        <v>1669</v>
      </c>
      <c r="S240" s="32" t="s">
        <v>1660</v>
      </c>
      <c r="T240" s="32" t="s">
        <v>1661</v>
      </c>
      <c r="U240" s="32" t="s">
        <v>585</v>
      </c>
      <c r="V240" s="32" t="s">
        <v>840</v>
      </c>
      <c r="W240" s="32" t="s">
        <v>1279</v>
      </c>
      <c r="X240" s="41" t="s">
        <v>1280</v>
      </c>
      <c r="Y240" s="32"/>
      <c r="Z240" s="22"/>
      <c r="AA240" s="22"/>
      <c r="AB240" s="22"/>
      <c r="AC240" s="22"/>
      <c r="AD240" s="32" t="s">
        <v>1662</v>
      </c>
      <c r="AE240" s="32" t="s">
        <v>1663</v>
      </c>
      <c r="AF240" s="36"/>
      <c r="AG240" s="22"/>
      <c r="AH240" s="21"/>
      <c r="AI240" s="21"/>
      <c r="AJ240" s="22"/>
      <c r="AK240" s="18">
        <v>60</v>
      </c>
      <c r="AL240" s="19" t="s">
        <v>1664</v>
      </c>
      <c r="AM240" s="37">
        <f t="shared" ca="1" si="86"/>
        <v>-754.5</v>
      </c>
      <c r="AN240" s="23"/>
      <c r="AO240" s="21"/>
      <c r="AP240" s="24">
        <v>0</v>
      </c>
      <c r="AQ240" s="38">
        <f t="shared" si="83"/>
        <v>0</v>
      </c>
      <c r="AR240" s="39">
        <f t="shared" si="84"/>
        <v>0</v>
      </c>
      <c r="AS240" s="39">
        <f t="shared" si="85"/>
        <v>0</v>
      </c>
      <c r="AT240" s="19" t="s">
        <v>1665</v>
      </c>
      <c r="AU240" s="19">
        <f t="shared" si="74"/>
        <v>0</v>
      </c>
      <c r="AV240" s="19" t="str">
        <f t="shared" si="75"/>
        <v>Km</v>
      </c>
      <c r="AW240" s="33"/>
      <c r="AX240" s="33"/>
      <c r="AY240" s="33"/>
      <c r="AZ240" s="33"/>
    </row>
    <row r="241" spans="1:52" ht="87" customHeight="1" x14ac:dyDescent="0.25">
      <c r="A241" s="41"/>
      <c r="B241" s="44" t="s">
        <v>647</v>
      </c>
      <c r="C241" s="42" t="s">
        <v>603</v>
      </c>
      <c r="D241" s="32"/>
      <c r="E241" s="32" t="s">
        <v>655</v>
      </c>
      <c r="F241" s="32" t="s">
        <v>1376</v>
      </c>
      <c r="G241" s="41" t="s">
        <v>136</v>
      </c>
      <c r="H241" s="43" t="s">
        <v>130</v>
      </c>
      <c r="I241" s="43" t="s">
        <v>953</v>
      </c>
      <c r="J241" s="17" t="s">
        <v>134</v>
      </c>
      <c r="K241" s="32" t="s">
        <v>1659</v>
      </c>
      <c r="L241" s="32" t="s">
        <v>205</v>
      </c>
      <c r="M241" s="41">
        <v>4</v>
      </c>
      <c r="N241" s="32" t="s">
        <v>227</v>
      </c>
      <c r="O241" s="42" t="s">
        <v>214</v>
      </c>
      <c r="P241" s="41" t="s">
        <v>218</v>
      </c>
      <c r="Q241" s="32" t="s">
        <v>1672</v>
      </c>
      <c r="R241" s="32" t="s">
        <v>1671</v>
      </c>
      <c r="S241" s="32" t="s">
        <v>1661</v>
      </c>
      <c r="T241" s="32" t="s">
        <v>1666</v>
      </c>
      <c r="U241" s="32" t="s">
        <v>585</v>
      </c>
      <c r="V241" s="32" t="s">
        <v>840</v>
      </c>
      <c r="W241" s="32" t="s">
        <v>1279</v>
      </c>
      <c r="X241" s="41" t="s">
        <v>1280</v>
      </c>
      <c r="Y241" s="32"/>
      <c r="Z241" s="22"/>
      <c r="AA241" s="22"/>
      <c r="AB241" s="22"/>
      <c r="AC241" s="22"/>
      <c r="AD241" s="32" t="s">
        <v>1667</v>
      </c>
      <c r="AE241" s="32" t="s">
        <v>1668</v>
      </c>
      <c r="AF241" s="36"/>
      <c r="AG241" s="22"/>
      <c r="AH241" s="21"/>
      <c r="AI241" s="21"/>
      <c r="AJ241" s="22"/>
      <c r="AK241" s="18">
        <v>60</v>
      </c>
      <c r="AL241" s="19" t="s">
        <v>1664</v>
      </c>
      <c r="AM241" s="37">
        <f t="shared" ca="1" si="86"/>
        <v>-754.5</v>
      </c>
      <c r="AN241" s="23"/>
      <c r="AO241" s="21"/>
      <c r="AP241" s="24">
        <v>0</v>
      </c>
      <c r="AQ241" s="38">
        <f t="shared" si="83"/>
        <v>0</v>
      </c>
      <c r="AR241" s="39">
        <f t="shared" si="84"/>
        <v>0</v>
      </c>
      <c r="AS241" s="39">
        <f t="shared" si="85"/>
        <v>0</v>
      </c>
      <c r="AT241" s="19" t="s">
        <v>1665</v>
      </c>
      <c r="AU241" s="19">
        <f t="shared" si="74"/>
        <v>0</v>
      </c>
      <c r="AV241" s="19" t="str">
        <f t="shared" si="75"/>
        <v>Km</v>
      </c>
      <c r="AW241" s="33"/>
      <c r="AX241" s="33"/>
      <c r="AY241" s="33"/>
      <c r="AZ241" s="33"/>
    </row>
    <row r="242" spans="1:52" ht="165.75" customHeight="1" x14ac:dyDescent="0.25">
      <c r="A242" s="41"/>
      <c r="B242" s="44" t="s">
        <v>646</v>
      </c>
      <c r="C242" s="42" t="s">
        <v>604</v>
      </c>
      <c r="D242" s="32" t="s">
        <v>624</v>
      </c>
      <c r="E242" s="32" t="s">
        <v>1311</v>
      </c>
      <c r="F242" s="32" t="s">
        <v>1725</v>
      </c>
      <c r="G242" s="41" t="s">
        <v>132</v>
      </c>
      <c r="H242" s="43" t="s">
        <v>131</v>
      </c>
      <c r="I242" s="43" t="s">
        <v>953</v>
      </c>
      <c r="J242" s="17">
        <v>5640854600</v>
      </c>
      <c r="K242" s="32" t="s">
        <v>1726</v>
      </c>
      <c r="L242" s="32" t="s">
        <v>205</v>
      </c>
      <c r="M242" s="41">
        <f>10+(403-180)</f>
        <v>233</v>
      </c>
      <c r="N242" s="32" t="s">
        <v>218</v>
      </c>
      <c r="O242" s="42" t="s">
        <v>214</v>
      </c>
      <c r="P242" s="41" t="s">
        <v>1727</v>
      </c>
      <c r="Q242" s="32" t="s">
        <v>1735</v>
      </c>
      <c r="R242" s="32" t="s">
        <v>1736</v>
      </c>
      <c r="S242" s="32" t="s">
        <v>1728</v>
      </c>
      <c r="T242" s="32" t="s">
        <v>1729</v>
      </c>
      <c r="U242" s="32" t="s">
        <v>1737</v>
      </c>
      <c r="V242" s="32" t="s">
        <v>1730</v>
      </c>
      <c r="W242" s="32" t="s">
        <v>1731</v>
      </c>
      <c r="X242" s="41" t="s">
        <v>1732</v>
      </c>
      <c r="Y242" s="32">
        <v>120</v>
      </c>
      <c r="Z242" s="22"/>
      <c r="AA242" s="22"/>
      <c r="AB242" s="22"/>
      <c r="AC242" s="22"/>
      <c r="AD242" s="32" t="s">
        <v>1733</v>
      </c>
      <c r="AE242" s="32" t="s">
        <v>1725</v>
      </c>
      <c r="AF242" s="36">
        <v>5549942283</v>
      </c>
      <c r="AG242" s="22"/>
      <c r="AH242" s="21"/>
      <c r="AI242" s="21"/>
      <c r="AJ242" s="22">
        <v>44418</v>
      </c>
      <c r="AK242" s="18">
        <v>150</v>
      </c>
      <c r="AL242" s="19" t="s">
        <v>534</v>
      </c>
      <c r="AM242" s="37">
        <f t="shared" ca="1" si="86"/>
        <v>-5.08</v>
      </c>
      <c r="AN242" s="23">
        <v>0.35</v>
      </c>
      <c r="AO242" s="21">
        <v>20</v>
      </c>
      <c r="AP242" s="24">
        <v>0.35</v>
      </c>
      <c r="AQ242" s="38">
        <f t="shared" si="83"/>
        <v>0.35</v>
      </c>
      <c r="AR242" s="39">
        <f t="shared" ref="AR242" si="87">AQ242-AP242</f>
        <v>0</v>
      </c>
      <c r="AS242" s="39">
        <f t="shared" ref="AS242" si="88">AN242</f>
        <v>0.35</v>
      </c>
      <c r="AT242" s="19" t="s">
        <v>1734</v>
      </c>
      <c r="AU242" s="19">
        <f t="shared" si="74"/>
        <v>81.55</v>
      </c>
      <c r="AV242" s="19" t="str">
        <f t="shared" si="75"/>
        <v>Km</v>
      </c>
      <c r="AW242" s="33"/>
      <c r="AX242" s="33"/>
      <c r="AY242" s="33"/>
      <c r="AZ242" s="33"/>
    </row>
    <row r="243" spans="1:52" ht="75" customHeight="1" x14ac:dyDescent="0.25">
      <c r="A243" s="41"/>
      <c r="B243" s="44" t="s">
        <v>646</v>
      </c>
      <c r="C243" s="42"/>
      <c r="D243" s="32"/>
      <c r="E243" s="32" t="s">
        <v>652</v>
      </c>
      <c r="F243" s="32" t="s">
        <v>1746</v>
      </c>
      <c r="G243" s="41" t="s">
        <v>136</v>
      </c>
      <c r="H243" s="43" t="s">
        <v>130</v>
      </c>
      <c r="I243" s="43" t="s">
        <v>953</v>
      </c>
      <c r="J243" s="17"/>
      <c r="K243" s="32" t="s">
        <v>1751</v>
      </c>
      <c r="L243" s="32" t="s">
        <v>205</v>
      </c>
      <c r="M243" s="41">
        <v>14</v>
      </c>
      <c r="N243" s="32"/>
      <c r="O243" s="42">
        <v>9.1</v>
      </c>
      <c r="P243" s="41" t="s">
        <v>218</v>
      </c>
      <c r="Q243" s="32" t="s">
        <v>1747</v>
      </c>
      <c r="R243" s="32" t="s">
        <v>1748</v>
      </c>
      <c r="S243" s="32"/>
      <c r="T243" s="32"/>
      <c r="U243" s="32" t="s">
        <v>584</v>
      </c>
      <c r="V243" s="32" t="s">
        <v>318</v>
      </c>
      <c r="W243" s="32" t="s">
        <v>1749</v>
      </c>
      <c r="X243" s="41"/>
      <c r="Y243" s="32"/>
      <c r="Z243" s="22"/>
      <c r="AA243" s="22"/>
      <c r="AB243" s="22"/>
      <c r="AC243" s="22"/>
      <c r="AD243" s="32" t="s">
        <v>1745</v>
      </c>
      <c r="AE243" s="32" t="s">
        <v>1746</v>
      </c>
      <c r="AF243" s="36">
        <v>167986926.38999999</v>
      </c>
      <c r="AG243" s="22"/>
      <c r="AH243" s="21"/>
      <c r="AI243" s="21"/>
      <c r="AJ243" s="22">
        <v>44134</v>
      </c>
      <c r="AK243" s="18">
        <v>60</v>
      </c>
      <c r="AL243" s="19" t="s">
        <v>1750</v>
      </c>
      <c r="AM243" s="37">
        <f t="shared" ca="1" si="86"/>
        <v>-18.933333333333334</v>
      </c>
      <c r="AN243" s="23">
        <v>1</v>
      </c>
      <c r="AO243" s="21"/>
      <c r="AP243" s="24">
        <v>1</v>
      </c>
      <c r="AQ243" s="38">
        <f t="shared" si="83"/>
        <v>1</v>
      </c>
      <c r="AR243" s="39">
        <f t="shared" ref="AR243" si="89">AQ243-AP243</f>
        <v>0</v>
      </c>
      <c r="AS243" s="39">
        <f t="shared" ref="AS243" si="90">AN243</f>
        <v>1</v>
      </c>
      <c r="AT243" s="19" t="s">
        <v>1774</v>
      </c>
      <c r="AU243" s="19">
        <f t="shared" si="74"/>
        <v>14</v>
      </c>
      <c r="AV243" s="19" t="str">
        <f t="shared" si="75"/>
        <v>Km</v>
      </c>
      <c r="AW243" s="33"/>
      <c r="AX243" s="33"/>
      <c r="AY243" s="33"/>
      <c r="AZ243" s="33"/>
    </row>
    <row r="244" spans="1:52" ht="89.25" customHeight="1" x14ac:dyDescent="0.25">
      <c r="A244" s="41"/>
      <c r="B244" s="44" t="s">
        <v>646</v>
      </c>
      <c r="C244" s="42"/>
      <c r="D244" s="32"/>
      <c r="E244" s="32" t="s">
        <v>652</v>
      </c>
      <c r="F244" s="32" t="s">
        <v>1752</v>
      </c>
      <c r="G244" s="41" t="s">
        <v>136</v>
      </c>
      <c r="H244" s="43" t="s">
        <v>130</v>
      </c>
      <c r="I244" s="43" t="s">
        <v>953</v>
      </c>
      <c r="J244" s="17"/>
      <c r="K244" s="32" t="s">
        <v>1758</v>
      </c>
      <c r="L244" s="32" t="s">
        <v>205</v>
      </c>
      <c r="M244" s="41">
        <v>6.2</v>
      </c>
      <c r="N244" s="32"/>
      <c r="O244" s="42">
        <v>9.1</v>
      </c>
      <c r="P244" s="41" t="s">
        <v>218</v>
      </c>
      <c r="Q244" s="32" t="s">
        <v>1753</v>
      </c>
      <c r="R244" s="32" t="s">
        <v>1754</v>
      </c>
      <c r="S244" s="32" t="s">
        <v>1576</v>
      </c>
      <c r="T244" s="32" t="s">
        <v>1755</v>
      </c>
      <c r="U244" s="32" t="s">
        <v>584</v>
      </c>
      <c r="V244" s="32" t="s">
        <v>318</v>
      </c>
      <c r="W244" s="32" t="s">
        <v>1756</v>
      </c>
      <c r="X244" s="41"/>
      <c r="Y244" s="32"/>
      <c r="Z244" s="22"/>
      <c r="AA244" s="22"/>
      <c r="AB244" s="22"/>
      <c r="AC244" s="22"/>
      <c r="AD244" s="32" t="s">
        <v>1759</v>
      </c>
      <c r="AE244" s="32" t="s">
        <v>1752</v>
      </c>
      <c r="AF244" s="36">
        <v>688886945.60000002</v>
      </c>
      <c r="AG244" s="22"/>
      <c r="AH244" s="21"/>
      <c r="AI244" s="21"/>
      <c r="AJ244" s="22">
        <v>44141</v>
      </c>
      <c r="AK244" s="18">
        <v>60</v>
      </c>
      <c r="AL244" s="19" t="s">
        <v>1757</v>
      </c>
      <c r="AM244" s="37">
        <f t="shared" ref="AM244:AM245" ca="1" si="91">(AK244-((TODAY())-AJ244))/AK244</f>
        <v>-18.816666666666666</v>
      </c>
      <c r="AN244" s="23">
        <v>1</v>
      </c>
      <c r="AO244" s="21"/>
      <c r="AP244" s="24">
        <v>1</v>
      </c>
      <c r="AQ244" s="38">
        <f t="shared" ref="AQ244:AQ245" si="92">AN244</f>
        <v>1</v>
      </c>
      <c r="AR244" s="39">
        <f t="shared" ref="AR244" si="93">AQ244-AP244</f>
        <v>0</v>
      </c>
      <c r="AS244" s="39">
        <f t="shared" ref="AS244" si="94">AN244</f>
        <v>1</v>
      </c>
      <c r="AT244" s="19" t="s">
        <v>1775</v>
      </c>
      <c r="AU244" s="19">
        <f t="shared" si="74"/>
        <v>6.2</v>
      </c>
      <c r="AV244" s="19" t="str">
        <f t="shared" si="75"/>
        <v>Km</v>
      </c>
      <c r="AW244" s="33"/>
      <c r="AX244" s="33"/>
      <c r="AY244" s="33"/>
      <c r="AZ244" s="33"/>
    </row>
    <row r="245" spans="1:52" ht="76.5" customHeight="1" x14ac:dyDescent="0.25">
      <c r="A245" s="41"/>
      <c r="B245" s="44" t="s">
        <v>646</v>
      </c>
      <c r="C245" s="42"/>
      <c r="D245" s="32"/>
      <c r="E245" s="32" t="s">
        <v>652</v>
      </c>
      <c r="F245" s="32" t="s">
        <v>1761</v>
      </c>
      <c r="G245" s="41" t="s">
        <v>136</v>
      </c>
      <c r="H245" s="43" t="s">
        <v>131</v>
      </c>
      <c r="I245" s="43" t="s">
        <v>953</v>
      </c>
      <c r="J245" s="17"/>
      <c r="K245" s="32" t="s">
        <v>1768</v>
      </c>
      <c r="L245" s="32" t="s">
        <v>205</v>
      </c>
      <c r="M245" s="41">
        <v>0.5</v>
      </c>
      <c r="N245" s="32"/>
      <c r="O245" s="42">
        <v>9.1</v>
      </c>
      <c r="P245" s="41" t="s">
        <v>218</v>
      </c>
      <c r="Q245" s="32" t="s">
        <v>1762</v>
      </c>
      <c r="R245" s="32" t="s">
        <v>1763</v>
      </c>
      <c r="S245" s="32" t="s">
        <v>1764</v>
      </c>
      <c r="T245" s="32" t="s">
        <v>1765</v>
      </c>
      <c r="U245" s="32" t="s">
        <v>584</v>
      </c>
      <c r="V245" s="32" t="s">
        <v>1766</v>
      </c>
      <c r="W245" s="32" t="s">
        <v>761</v>
      </c>
      <c r="X245" s="41"/>
      <c r="Y245" s="32"/>
      <c r="Z245" s="22"/>
      <c r="AA245" s="22"/>
      <c r="AB245" s="22"/>
      <c r="AC245" s="22"/>
      <c r="AD245" s="32" t="s">
        <v>1760</v>
      </c>
      <c r="AE245" s="32" t="s">
        <v>1761</v>
      </c>
      <c r="AF245" s="36">
        <v>199500000</v>
      </c>
      <c r="AG245" s="22"/>
      <c r="AH245" s="21"/>
      <c r="AI245" s="21"/>
      <c r="AJ245" s="22">
        <v>44187</v>
      </c>
      <c r="AK245" s="18">
        <v>30</v>
      </c>
      <c r="AL245" s="19" t="s">
        <v>1767</v>
      </c>
      <c r="AM245" s="37">
        <f t="shared" ca="1" si="91"/>
        <v>-37.1</v>
      </c>
      <c r="AN245" s="23">
        <v>1</v>
      </c>
      <c r="AO245" s="21"/>
      <c r="AP245" s="24">
        <v>1</v>
      </c>
      <c r="AQ245" s="38">
        <f t="shared" si="92"/>
        <v>1</v>
      </c>
      <c r="AR245" s="39">
        <f t="shared" ref="AR245" si="95">AQ245-AP245</f>
        <v>0</v>
      </c>
      <c r="AS245" s="39">
        <f t="shared" ref="AS245" si="96">AN245</f>
        <v>1</v>
      </c>
      <c r="AT245" s="19" t="s">
        <v>1776</v>
      </c>
      <c r="AU245" s="19">
        <f t="shared" si="74"/>
        <v>0.5</v>
      </c>
      <c r="AV245" s="19" t="str">
        <f t="shared" si="75"/>
        <v>Km</v>
      </c>
      <c r="AW245" s="33"/>
      <c r="AX245" s="33"/>
      <c r="AY245" s="33"/>
      <c r="AZ245" s="33"/>
    </row>
    <row r="246" spans="1:52" ht="63.75" customHeight="1" x14ac:dyDescent="0.25">
      <c r="A246" s="41"/>
      <c r="B246" s="44" t="s">
        <v>646</v>
      </c>
      <c r="C246" s="42"/>
      <c r="D246" s="32"/>
      <c r="E246" s="32" t="s">
        <v>652</v>
      </c>
      <c r="F246" s="32" t="s">
        <v>1790</v>
      </c>
      <c r="G246" s="41" t="s">
        <v>136</v>
      </c>
      <c r="H246" s="43" t="s">
        <v>131</v>
      </c>
      <c r="I246" s="43" t="s">
        <v>953</v>
      </c>
      <c r="J246" s="17"/>
      <c r="K246" s="32" t="s">
        <v>1791</v>
      </c>
      <c r="L246" s="32" t="s">
        <v>205</v>
      </c>
      <c r="M246" s="41">
        <v>1.8</v>
      </c>
      <c r="N246" s="32"/>
      <c r="O246" s="42">
        <v>9.1</v>
      </c>
      <c r="P246" s="41" t="s">
        <v>218</v>
      </c>
      <c r="Q246" s="32" t="s">
        <v>1792</v>
      </c>
      <c r="R246" s="32" t="s">
        <v>1793</v>
      </c>
      <c r="S246" s="32" t="s">
        <v>1794</v>
      </c>
      <c r="T246" s="32" t="s">
        <v>1795</v>
      </c>
      <c r="U246" s="32" t="s">
        <v>584</v>
      </c>
      <c r="V246" s="32" t="s">
        <v>1766</v>
      </c>
      <c r="W246" s="32" t="s">
        <v>761</v>
      </c>
      <c r="X246" s="41"/>
      <c r="Y246" s="32"/>
      <c r="Z246" s="22"/>
      <c r="AA246" s="22"/>
      <c r="AB246" s="22"/>
      <c r="AC246" s="22"/>
      <c r="AD246" s="32" t="s">
        <v>1796</v>
      </c>
      <c r="AE246" s="32" t="s">
        <v>1790</v>
      </c>
      <c r="AF246" s="36">
        <v>199998500</v>
      </c>
      <c r="AG246" s="22"/>
      <c r="AH246" s="21"/>
      <c r="AI246" s="21"/>
      <c r="AJ246" s="22">
        <v>44243</v>
      </c>
      <c r="AK246" s="18">
        <v>30</v>
      </c>
      <c r="AL246" s="19" t="s">
        <v>1797</v>
      </c>
      <c r="AM246" s="37">
        <f t="shared" ref="AM246" ca="1" si="97">(AK246-((TODAY())-AJ246))/AK246</f>
        <v>-35.233333333333334</v>
      </c>
      <c r="AN246" s="23">
        <v>1</v>
      </c>
      <c r="AO246" s="21"/>
      <c r="AP246" s="24">
        <v>1</v>
      </c>
      <c r="AQ246" s="38">
        <f t="shared" ref="AQ246" si="98">AN246</f>
        <v>1</v>
      </c>
      <c r="AR246" s="39">
        <f t="shared" ref="AR246" si="99">AQ246-AP246</f>
        <v>0</v>
      </c>
      <c r="AS246" s="39">
        <f t="shared" ref="AS246" si="100">AN246</f>
        <v>1</v>
      </c>
      <c r="AT246" s="19" t="s">
        <v>1798</v>
      </c>
      <c r="AU246" s="19">
        <f t="shared" si="74"/>
        <v>1.8</v>
      </c>
      <c r="AV246" s="19" t="str">
        <f t="shared" si="75"/>
        <v>Km</v>
      </c>
      <c r="AW246" s="33"/>
      <c r="AX246" s="33"/>
      <c r="AY246" s="33"/>
      <c r="AZ246" s="33"/>
    </row>
    <row r="247" spans="1:52" ht="76.5" customHeight="1" x14ac:dyDescent="0.25">
      <c r="A247" s="41"/>
      <c r="B247" s="44" t="s">
        <v>646</v>
      </c>
      <c r="C247" s="42"/>
      <c r="D247" s="32"/>
      <c r="E247" s="32" t="s">
        <v>652</v>
      </c>
      <c r="F247" s="32" t="s">
        <v>1800</v>
      </c>
      <c r="G247" s="41" t="s">
        <v>136</v>
      </c>
      <c r="H247" s="43" t="s">
        <v>131</v>
      </c>
      <c r="I247" s="43" t="s">
        <v>953</v>
      </c>
      <c r="J247" s="17"/>
      <c r="K247" s="32" t="s">
        <v>1804</v>
      </c>
      <c r="L247" s="32" t="s">
        <v>205</v>
      </c>
      <c r="M247" s="41"/>
      <c r="N247" s="32"/>
      <c r="O247" s="42">
        <v>9.1</v>
      </c>
      <c r="P247" s="41" t="s">
        <v>218</v>
      </c>
      <c r="Q247" s="32" t="s">
        <v>1801</v>
      </c>
      <c r="R247" s="32" t="s">
        <v>1802</v>
      </c>
      <c r="S247" s="32"/>
      <c r="T247" s="32"/>
      <c r="U247" s="32" t="s">
        <v>584</v>
      </c>
      <c r="V247" s="32" t="s">
        <v>1766</v>
      </c>
      <c r="W247" s="32" t="s">
        <v>1782</v>
      </c>
      <c r="X247" s="41"/>
      <c r="Y247" s="32"/>
      <c r="Z247" s="22"/>
      <c r="AA247" s="22"/>
      <c r="AB247" s="22"/>
      <c r="AC247" s="22"/>
      <c r="AD247" s="32" t="s">
        <v>1799</v>
      </c>
      <c r="AE247" s="32" t="s">
        <v>1800</v>
      </c>
      <c r="AF247" s="36">
        <v>143464726.96000001</v>
      </c>
      <c r="AG247" s="22"/>
      <c r="AH247" s="21"/>
      <c r="AI247" s="21"/>
      <c r="AJ247" s="22">
        <v>44238</v>
      </c>
      <c r="AK247" s="18">
        <v>60</v>
      </c>
      <c r="AL247" s="19" t="s">
        <v>540</v>
      </c>
      <c r="AM247" s="37">
        <f t="shared" ref="AM247:AM267" ca="1" si="101">(AK247-((TODAY())-AJ247))/AK247</f>
        <v>-17.2</v>
      </c>
      <c r="AN247" s="23">
        <v>1</v>
      </c>
      <c r="AO247" s="21"/>
      <c r="AP247" s="24">
        <v>1</v>
      </c>
      <c r="AQ247" s="38">
        <f t="shared" ref="AQ247:AQ253" si="102">AN247</f>
        <v>1</v>
      </c>
      <c r="AR247" s="39">
        <f t="shared" ref="AR247:AR253" si="103">AQ247-AP247</f>
        <v>0</v>
      </c>
      <c r="AS247" s="39">
        <f t="shared" ref="AS247:AS253" si="104">AN247</f>
        <v>1</v>
      </c>
      <c r="AT247" s="19" t="s">
        <v>1803</v>
      </c>
      <c r="AU247" s="19">
        <f t="shared" si="74"/>
        <v>0</v>
      </c>
      <c r="AV247" s="19" t="str">
        <f t="shared" si="75"/>
        <v>Km</v>
      </c>
      <c r="AW247" s="33"/>
      <c r="AX247" s="33"/>
      <c r="AY247" s="33"/>
      <c r="AZ247" s="33"/>
    </row>
    <row r="248" spans="1:52" ht="63.75" customHeight="1" x14ac:dyDescent="0.25">
      <c r="A248" s="41"/>
      <c r="B248" s="44" t="s">
        <v>646</v>
      </c>
      <c r="C248" s="42"/>
      <c r="D248" s="32"/>
      <c r="E248" s="32" t="s">
        <v>652</v>
      </c>
      <c r="F248" s="32" t="s">
        <v>1806</v>
      </c>
      <c r="G248" s="41" t="s">
        <v>136</v>
      </c>
      <c r="H248" s="43" t="s">
        <v>130</v>
      </c>
      <c r="I248" s="43" t="s">
        <v>953</v>
      </c>
      <c r="J248" s="17"/>
      <c r="K248" s="32" t="s">
        <v>1807</v>
      </c>
      <c r="L248" s="32" t="s">
        <v>205</v>
      </c>
      <c r="M248" s="41"/>
      <c r="N248" s="32"/>
      <c r="O248" s="42">
        <v>9.1</v>
      </c>
      <c r="P248" s="41" t="s">
        <v>218</v>
      </c>
      <c r="Q248" s="32" t="s">
        <v>1808</v>
      </c>
      <c r="R248" s="32" t="s">
        <v>1809</v>
      </c>
      <c r="S248" s="32"/>
      <c r="T248" s="32"/>
      <c r="U248" s="32" t="s">
        <v>584</v>
      </c>
      <c r="V248" s="32" t="s">
        <v>1810</v>
      </c>
      <c r="W248" s="32" t="s">
        <v>1811</v>
      </c>
      <c r="X248" s="41"/>
      <c r="Y248" s="32"/>
      <c r="Z248" s="22"/>
      <c r="AA248" s="22"/>
      <c r="AB248" s="22"/>
      <c r="AC248" s="22"/>
      <c r="AD248" s="32" t="s">
        <v>1805</v>
      </c>
      <c r="AE248" s="32" t="s">
        <v>1806</v>
      </c>
      <c r="AF248" s="36">
        <v>485110304.39999998</v>
      </c>
      <c r="AG248" s="22"/>
      <c r="AH248" s="21"/>
      <c r="AI248" s="21"/>
      <c r="AJ248" s="22">
        <v>44250</v>
      </c>
      <c r="AK248" s="18">
        <v>45</v>
      </c>
      <c r="AL248" s="19" t="s">
        <v>381</v>
      </c>
      <c r="AM248" s="37">
        <f t="shared" ca="1" si="101"/>
        <v>-23</v>
      </c>
      <c r="AN248" s="23">
        <v>1</v>
      </c>
      <c r="AO248" s="21"/>
      <c r="AP248" s="24">
        <v>1</v>
      </c>
      <c r="AQ248" s="38">
        <f t="shared" si="102"/>
        <v>1</v>
      </c>
      <c r="AR248" s="39">
        <f t="shared" si="103"/>
        <v>0</v>
      </c>
      <c r="AS248" s="39">
        <f t="shared" si="104"/>
        <v>1</v>
      </c>
      <c r="AT248" s="19" t="s">
        <v>1812</v>
      </c>
      <c r="AU248" s="19">
        <f t="shared" si="74"/>
        <v>0</v>
      </c>
      <c r="AV248" s="19" t="str">
        <f t="shared" si="75"/>
        <v>Km</v>
      </c>
      <c r="AW248" s="33"/>
      <c r="AX248" s="33"/>
      <c r="AY248" s="33"/>
      <c r="AZ248" s="33"/>
    </row>
    <row r="249" spans="1:52" ht="82.5" customHeight="1" x14ac:dyDescent="0.25">
      <c r="A249" s="41"/>
      <c r="B249" s="44" t="s">
        <v>646</v>
      </c>
      <c r="C249" s="42"/>
      <c r="D249" s="32"/>
      <c r="E249" s="32" t="s">
        <v>652</v>
      </c>
      <c r="F249" s="32" t="s">
        <v>1813</v>
      </c>
      <c r="G249" s="41" t="s">
        <v>132</v>
      </c>
      <c r="H249" s="43" t="s">
        <v>131</v>
      </c>
      <c r="I249" s="43" t="s">
        <v>953</v>
      </c>
      <c r="J249" s="17"/>
      <c r="K249" s="32" t="s">
        <v>1814</v>
      </c>
      <c r="L249" s="32" t="s">
        <v>205</v>
      </c>
      <c r="M249" s="41"/>
      <c r="N249" s="32"/>
      <c r="O249" s="42">
        <v>9.1</v>
      </c>
      <c r="P249" s="41" t="s">
        <v>218</v>
      </c>
      <c r="Q249" s="32" t="s">
        <v>1815</v>
      </c>
      <c r="R249" s="32" t="s">
        <v>1816</v>
      </c>
      <c r="S249" s="32"/>
      <c r="T249" s="32"/>
      <c r="U249" s="32" t="s">
        <v>584</v>
      </c>
      <c r="V249" s="32" t="s">
        <v>1766</v>
      </c>
      <c r="W249" s="32" t="s">
        <v>1782</v>
      </c>
      <c r="X249" s="41"/>
      <c r="Y249" s="32"/>
      <c r="Z249" s="22"/>
      <c r="AA249" s="22"/>
      <c r="AB249" s="22"/>
      <c r="AC249" s="22"/>
      <c r="AD249" s="32" t="s">
        <v>1817</v>
      </c>
      <c r="AE249" s="32" t="s">
        <v>1813</v>
      </c>
      <c r="AF249" s="36">
        <v>753757194.41999996</v>
      </c>
      <c r="AG249" s="22"/>
      <c r="AH249" s="21"/>
      <c r="AI249" s="21"/>
      <c r="AJ249" s="22">
        <v>44246</v>
      </c>
      <c r="AK249" s="18">
        <v>45</v>
      </c>
      <c r="AL249" s="19" t="s">
        <v>551</v>
      </c>
      <c r="AM249" s="37">
        <f t="shared" ca="1" si="101"/>
        <v>-23.088888888888889</v>
      </c>
      <c r="AN249" s="23">
        <v>1</v>
      </c>
      <c r="AO249" s="21"/>
      <c r="AP249" s="24">
        <v>1</v>
      </c>
      <c r="AQ249" s="38">
        <f t="shared" si="102"/>
        <v>1</v>
      </c>
      <c r="AR249" s="39">
        <f t="shared" si="103"/>
        <v>0</v>
      </c>
      <c r="AS249" s="39">
        <f t="shared" si="104"/>
        <v>1</v>
      </c>
      <c r="AT249" s="19" t="s">
        <v>1818</v>
      </c>
      <c r="AU249" s="19">
        <f t="shared" si="74"/>
        <v>0</v>
      </c>
      <c r="AV249" s="19" t="str">
        <f t="shared" si="75"/>
        <v>Km</v>
      </c>
      <c r="AW249" s="33"/>
      <c r="AX249" s="33"/>
      <c r="AY249" s="33"/>
      <c r="AZ249" s="33"/>
    </row>
    <row r="250" spans="1:52" ht="82.5" customHeight="1" x14ac:dyDescent="0.25">
      <c r="A250" s="41"/>
      <c r="B250" s="44" t="s">
        <v>646</v>
      </c>
      <c r="C250" s="53" t="s">
        <v>604</v>
      </c>
      <c r="D250" s="32" t="s">
        <v>624</v>
      </c>
      <c r="E250" s="32" t="s">
        <v>652</v>
      </c>
      <c r="F250" s="32" t="s">
        <v>1819</v>
      </c>
      <c r="G250" s="41" t="s">
        <v>136</v>
      </c>
      <c r="H250" s="43" t="s">
        <v>131</v>
      </c>
      <c r="I250" s="43" t="s">
        <v>953</v>
      </c>
      <c r="J250" s="17"/>
      <c r="K250" s="32" t="s">
        <v>1821</v>
      </c>
      <c r="L250" s="32" t="s">
        <v>205</v>
      </c>
      <c r="M250" s="41">
        <v>47</v>
      </c>
      <c r="N250" s="32"/>
      <c r="O250" s="42">
        <v>9.1</v>
      </c>
      <c r="P250" s="41" t="s">
        <v>218</v>
      </c>
      <c r="Q250" s="32" t="s">
        <v>1822</v>
      </c>
      <c r="R250" s="32" t="s">
        <v>1823</v>
      </c>
      <c r="S250" s="32"/>
      <c r="T250" s="32"/>
      <c r="U250" s="32" t="s">
        <v>594</v>
      </c>
      <c r="V250" s="32" t="s">
        <v>1824</v>
      </c>
      <c r="W250" s="32"/>
      <c r="X250" s="41"/>
      <c r="Y250" s="32"/>
      <c r="Z250" s="22"/>
      <c r="AA250" s="22"/>
      <c r="AB250" s="22"/>
      <c r="AC250" s="22"/>
      <c r="AD250" s="32" t="s">
        <v>1820</v>
      </c>
      <c r="AE250" s="32" t="s">
        <v>1819</v>
      </c>
      <c r="AF250" s="36">
        <v>401295168</v>
      </c>
      <c r="AG250" s="22"/>
      <c r="AH250" s="21"/>
      <c r="AI250" s="21"/>
      <c r="AJ250" s="22">
        <v>44182</v>
      </c>
      <c r="AK250" s="18">
        <v>120</v>
      </c>
      <c r="AL250" s="19" t="s">
        <v>1825</v>
      </c>
      <c r="AM250" s="37">
        <f t="shared" ca="1" si="101"/>
        <v>-8.5666666666666664</v>
      </c>
      <c r="AN250" s="23">
        <v>1</v>
      </c>
      <c r="AO250" s="21"/>
      <c r="AP250" s="24">
        <v>1</v>
      </c>
      <c r="AQ250" s="38">
        <f t="shared" si="102"/>
        <v>1</v>
      </c>
      <c r="AR250" s="39">
        <f t="shared" si="103"/>
        <v>0</v>
      </c>
      <c r="AS250" s="39">
        <f t="shared" si="104"/>
        <v>1</v>
      </c>
      <c r="AT250" s="19" t="s">
        <v>1826</v>
      </c>
      <c r="AU250" s="19">
        <f t="shared" si="74"/>
        <v>47</v>
      </c>
      <c r="AV250" s="19" t="str">
        <f t="shared" si="75"/>
        <v>Km</v>
      </c>
      <c r="AW250" s="33"/>
      <c r="AX250" s="33"/>
      <c r="AY250" s="33"/>
      <c r="AZ250" s="33"/>
    </row>
    <row r="251" spans="1:52" ht="82.5" customHeight="1" x14ac:dyDescent="0.25">
      <c r="A251" s="41"/>
      <c r="B251" s="44" t="s">
        <v>646</v>
      </c>
      <c r="C251" s="53" t="s">
        <v>604</v>
      </c>
      <c r="D251" s="32" t="s">
        <v>624</v>
      </c>
      <c r="E251" s="32" t="s">
        <v>652</v>
      </c>
      <c r="F251" s="32" t="s">
        <v>1827</v>
      </c>
      <c r="G251" s="41" t="s">
        <v>136</v>
      </c>
      <c r="H251" s="43" t="s">
        <v>131</v>
      </c>
      <c r="I251" s="43" t="s">
        <v>953</v>
      </c>
      <c r="J251" s="17"/>
      <c r="K251" s="32" t="s">
        <v>1821</v>
      </c>
      <c r="L251" s="32" t="s">
        <v>205</v>
      </c>
      <c r="M251" s="41">
        <v>71</v>
      </c>
      <c r="N251" s="32"/>
      <c r="O251" s="42">
        <v>9.1</v>
      </c>
      <c r="P251" s="41" t="s">
        <v>218</v>
      </c>
      <c r="Q251" s="32" t="s">
        <v>1829</v>
      </c>
      <c r="R251" s="32" t="s">
        <v>1830</v>
      </c>
      <c r="S251" s="32" t="s">
        <v>1836</v>
      </c>
      <c r="T251" s="32" t="s">
        <v>1837</v>
      </c>
      <c r="U251" s="32" t="s">
        <v>1831</v>
      </c>
      <c r="V251" s="32" t="s">
        <v>1838</v>
      </c>
      <c r="W251" s="32"/>
      <c r="X251" s="41"/>
      <c r="Y251" s="32"/>
      <c r="Z251" s="22"/>
      <c r="AA251" s="22"/>
      <c r="AB251" s="22"/>
      <c r="AC251" s="22"/>
      <c r="AD251" s="32" t="s">
        <v>1828</v>
      </c>
      <c r="AE251" s="32" t="s">
        <v>1827</v>
      </c>
      <c r="AF251" s="36">
        <v>2573263836</v>
      </c>
      <c r="AG251" s="22"/>
      <c r="AH251" s="21"/>
      <c r="AI251" s="21"/>
      <c r="AJ251" s="22">
        <v>44182</v>
      </c>
      <c r="AK251" s="18">
        <v>150</v>
      </c>
      <c r="AL251" s="19" t="s">
        <v>1825</v>
      </c>
      <c r="AM251" s="37">
        <f t="shared" ca="1" si="101"/>
        <v>-6.6533333333333333</v>
      </c>
      <c r="AN251" s="23">
        <v>1</v>
      </c>
      <c r="AO251" s="21"/>
      <c r="AP251" s="24">
        <v>1</v>
      </c>
      <c r="AQ251" s="38">
        <f t="shared" si="102"/>
        <v>1</v>
      </c>
      <c r="AR251" s="39">
        <f t="shared" si="103"/>
        <v>0</v>
      </c>
      <c r="AS251" s="39">
        <f t="shared" si="104"/>
        <v>1</v>
      </c>
      <c r="AT251" s="19" t="s">
        <v>1832</v>
      </c>
      <c r="AU251" s="19">
        <f t="shared" si="74"/>
        <v>71</v>
      </c>
      <c r="AV251" s="19" t="str">
        <f t="shared" si="75"/>
        <v>Km</v>
      </c>
      <c r="AW251" s="33"/>
      <c r="AX251" s="33"/>
      <c r="AY251" s="33"/>
      <c r="AZ251" s="33"/>
    </row>
    <row r="252" spans="1:52" ht="82.5" customHeight="1" x14ac:dyDescent="0.25">
      <c r="A252" s="41"/>
      <c r="B252" s="44" t="s">
        <v>646</v>
      </c>
      <c r="C252" s="42"/>
      <c r="D252" s="32"/>
      <c r="E252" s="32" t="s">
        <v>652</v>
      </c>
      <c r="F252" s="32" t="s">
        <v>1833</v>
      </c>
      <c r="G252" s="41" t="s">
        <v>136</v>
      </c>
      <c r="H252" s="43" t="s">
        <v>130</v>
      </c>
      <c r="I252" s="43" t="s">
        <v>953</v>
      </c>
      <c r="J252" s="17"/>
      <c r="K252" s="32" t="s">
        <v>1835</v>
      </c>
      <c r="L252" s="32" t="s">
        <v>205</v>
      </c>
      <c r="M252" s="41">
        <v>2.35</v>
      </c>
      <c r="N252" s="32"/>
      <c r="O252" s="42">
        <v>9.1</v>
      </c>
      <c r="P252" s="41" t="s">
        <v>218</v>
      </c>
      <c r="Q252" s="45" t="s">
        <v>1839</v>
      </c>
      <c r="R252" s="45" t="s">
        <v>1840</v>
      </c>
      <c r="S252" s="32"/>
      <c r="T252" s="32"/>
      <c r="U252" s="32" t="s">
        <v>584</v>
      </c>
      <c r="V252" s="32" t="s">
        <v>1841</v>
      </c>
      <c r="W252" s="32" t="s">
        <v>1842</v>
      </c>
      <c r="X252" s="41"/>
      <c r="Y252" s="32"/>
      <c r="Z252" s="22"/>
      <c r="AA252" s="22"/>
      <c r="AB252" s="22"/>
      <c r="AC252" s="22"/>
      <c r="AD252" s="32" t="s">
        <v>1834</v>
      </c>
      <c r="AE252" s="32" t="s">
        <v>1833</v>
      </c>
      <c r="AF252" s="36">
        <v>298490171.89999998</v>
      </c>
      <c r="AG252" s="22"/>
      <c r="AH252" s="21"/>
      <c r="AI252" s="21"/>
      <c r="AJ252" s="22">
        <v>44168</v>
      </c>
      <c r="AK252" s="18">
        <v>60</v>
      </c>
      <c r="AL252" s="19" t="s">
        <v>1843</v>
      </c>
      <c r="AM252" s="37">
        <f t="shared" ca="1" si="101"/>
        <v>-18.366666666666667</v>
      </c>
      <c r="AN252" s="23">
        <v>1</v>
      </c>
      <c r="AO252" s="21"/>
      <c r="AP252" s="24">
        <v>1</v>
      </c>
      <c r="AQ252" s="38">
        <f t="shared" si="102"/>
        <v>1</v>
      </c>
      <c r="AR252" s="39">
        <f t="shared" si="103"/>
        <v>0</v>
      </c>
      <c r="AS252" s="39">
        <f t="shared" si="104"/>
        <v>1</v>
      </c>
      <c r="AT252" s="19" t="s">
        <v>1844</v>
      </c>
      <c r="AU252" s="19">
        <f t="shared" si="74"/>
        <v>2.35</v>
      </c>
      <c r="AV252" s="19" t="str">
        <f t="shared" si="75"/>
        <v>Km</v>
      </c>
      <c r="AW252" s="33"/>
      <c r="AX252" s="33"/>
      <c r="AY252" s="33"/>
      <c r="AZ252" s="33"/>
    </row>
    <row r="253" spans="1:52" ht="82.5" customHeight="1" x14ac:dyDescent="0.25">
      <c r="A253" s="41"/>
      <c r="B253" s="44" t="s">
        <v>646</v>
      </c>
      <c r="C253" s="42"/>
      <c r="D253" s="32"/>
      <c r="E253" s="32" t="s">
        <v>652</v>
      </c>
      <c r="F253" s="32" t="s">
        <v>1845</v>
      </c>
      <c r="G253" s="41" t="s">
        <v>136</v>
      </c>
      <c r="H253" s="43" t="s">
        <v>130</v>
      </c>
      <c r="I253" s="43" t="s">
        <v>953</v>
      </c>
      <c r="J253" s="17"/>
      <c r="K253" s="32" t="s">
        <v>1846</v>
      </c>
      <c r="L253" s="32" t="s">
        <v>205</v>
      </c>
      <c r="M253" s="41">
        <v>5.5</v>
      </c>
      <c r="N253" s="32"/>
      <c r="O253" s="42">
        <v>9.1</v>
      </c>
      <c r="P253" s="41" t="s">
        <v>218</v>
      </c>
      <c r="Q253" s="40" t="s">
        <v>1847</v>
      </c>
      <c r="R253" s="40" t="s">
        <v>1848</v>
      </c>
      <c r="S253" s="32" t="s">
        <v>1853</v>
      </c>
      <c r="T253" s="32"/>
      <c r="U253" s="32" t="s">
        <v>584</v>
      </c>
      <c r="V253" s="32" t="s">
        <v>1841</v>
      </c>
      <c r="W253" s="32" t="s">
        <v>1849</v>
      </c>
      <c r="X253" s="41"/>
      <c r="Y253" s="32"/>
      <c r="Z253" s="22"/>
      <c r="AA253" s="22"/>
      <c r="AB253" s="22"/>
      <c r="AC253" s="22"/>
      <c r="AD253" s="32" t="s">
        <v>1850</v>
      </c>
      <c r="AE253" s="32" t="s">
        <v>1845</v>
      </c>
      <c r="AF253" s="36">
        <v>573027500</v>
      </c>
      <c r="AG253" s="22"/>
      <c r="AH253" s="21"/>
      <c r="AI253" s="21"/>
      <c r="AJ253" s="22">
        <v>44162</v>
      </c>
      <c r="AK253" s="18">
        <v>90</v>
      </c>
      <c r="AL253" s="19" t="s">
        <v>1851</v>
      </c>
      <c r="AM253" s="37">
        <f t="shared" ca="1" si="101"/>
        <v>-11.977777777777778</v>
      </c>
      <c r="AN253" s="23">
        <v>1</v>
      </c>
      <c r="AO253" s="21"/>
      <c r="AP253" s="24">
        <v>1</v>
      </c>
      <c r="AQ253" s="38">
        <f t="shared" si="102"/>
        <v>1</v>
      </c>
      <c r="AR253" s="39">
        <f t="shared" si="103"/>
        <v>0</v>
      </c>
      <c r="AS253" s="39">
        <f t="shared" si="104"/>
        <v>1</v>
      </c>
      <c r="AT253" s="19" t="s">
        <v>1852</v>
      </c>
      <c r="AU253" s="19">
        <f t="shared" si="74"/>
        <v>5.5</v>
      </c>
      <c r="AV253" s="19" t="str">
        <f t="shared" si="75"/>
        <v>Km</v>
      </c>
      <c r="AW253" s="33"/>
      <c r="AX253" s="33"/>
      <c r="AY253" s="33"/>
      <c r="AZ253" s="33"/>
    </row>
    <row r="254" spans="1:52" ht="76.5" customHeight="1" x14ac:dyDescent="0.25">
      <c r="A254" s="41"/>
      <c r="B254" s="44" t="s">
        <v>646</v>
      </c>
      <c r="C254" s="42"/>
      <c r="D254" s="32"/>
      <c r="E254" s="32" t="s">
        <v>652</v>
      </c>
      <c r="F254" s="32" t="s">
        <v>1854</v>
      </c>
      <c r="G254" s="41" t="s">
        <v>136</v>
      </c>
      <c r="H254" s="43" t="s">
        <v>130</v>
      </c>
      <c r="I254" s="43" t="s">
        <v>953</v>
      </c>
      <c r="J254" s="17"/>
      <c r="K254" s="32" t="s">
        <v>1846</v>
      </c>
      <c r="L254" s="32" t="s">
        <v>205</v>
      </c>
      <c r="M254" s="41">
        <v>1.9</v>
      </c>
      <c r="N254" s="32"/>
      <c r="O254" s="42">
        <v>9.1</v>
      </c>
      <c r="P254" s="41" t="s">
        <v>218</v>
      </c>
      <c r="Q254" s="40" t="s">
        <v>1855</v>
      </c>
      <c r="R254" s="40" t="s">
        <v>1856</v>
      </c>
      <c r="S254" s="32"/>
      <c r="T254" s="32"/>
      <c r="U254" s="32" t="s">
        <v>584</v>
      </c>
      <c r="V254" s="32" t="s">
        <v>1841</v>
      </c>
      <c r="W254" s="32" t="s">
        <v>1858</v>
      </c>
      <c r="X254" s="41"/>
      <c r="Y254" s="32"/>
      <c r="Z254" s="22"/>
      <c r="AA254" s="22"/>
      <c r="AB254" s="22"/>
      <c r="AC254" s="22"/>
      <c r="AD254" s="32" t="s">
        <v>1857</v>
      </c>
      <c r="AE254" s="32" t="s">
        <v>1854</v>
      </c>
      <c r="AF254" s="36">
        <v>405707350</v>
      </c>
      <c r="AG254" s="22"/>
      <c r="AH254" s="21"/>
      <c r="AI254" s="21"/>
      <c r="AJ254" s="22">
        <v>44162</v>
      </c>
      <c r="AK254" s="18">
        <v>90</v>
      </c>
      <c r="AL254" s="19" t="s">
        <v>1851</v>
      </c>
      <c r="AM254" s="37">
        <f t="shared" ca="1" si="101"/>
        <v>-11.977777777777778</v>
      </c>
      <c r="AN254" s="23">
        <v>1</v>
      </c>
      <c r="AO254" s="21"/>
      <c r="AP254" s="24">
        <v>1</v>
      </c>
      <c r="AQ254" s="38">
        <f t="shared" ref="AQ254" si="105">AN254</f>
        <v>1</v>
      </c>
      <c r="AR254" s="39">
        <f t="shared" ref="AR254" si="106">AQ254-AP254</f>
        <v>0</v>
      </c>
      <c r="AS254" s="39">
        <f t="shared" ref="AS254" si="107">AN254</f>
        <v>1</v>
      </c>
      <c r="AT254" s="19" t="s">
        <v>1859</v>
      </c>
      <c r="AU254" s="19">
        <f t="shared" si="74"/>
        <v>1.9</v>
      </c>
      <c r="AV254" s="19" t="str">
        <f t="shared" si="75"/>
        <v>Km</v>
      </c>
      <c r="AW254" s="33"/>
      <c r="AX254" s="33"/>
      <c r="AY254" s="33"/>
      <c r="AZ254" s="33"/>
    </row>
    <row r="255" spans="1:52" ht="76.5" customHeight="1" x14ac:dyDescent="0.25">
      <c r="A255" s="41"/>
      <c r="B255" s="44" t="s">
        <v>646</v>
      </c>
      <c r="C255" s="42"/>
      <c r="D255" s="32"/>
      <c r="E255" s="32" t="s">
        <v>652</v>
      </c>
      <c r="F255" s="32" t="s">
        <v>1860</v>
      </c>
      <c r="G255" s="41" t="s">
        <v>136</v>
      </c>
      <c r="H255" s="43" t="s">
        <v>130</v>
      </c>
      <c r="I255" s="43" t="s">
        <v>953</v>
      </c>
      <c r="J255" s="17"/>
      <c r="K255" s="32" t="s">
        <v>1846</v>
      </c>
      <c r="L255" s="32" t="s">
        <v>205</v>
      </c>
      <c r="M255" s="41">
        <v>3.4</v>
      </c>
      <c r="N255" s="32"/>
      <c r="O255" s="42">
        <v>9.1</v>
      </c>
      <c r="P255" s="41" t="s">
        <v>218</v>
      </c>
      <c r="Q255" s="45" t="s">
        <v>1862</v>
      </c>
      <c r="R255" s="45" t="s">
        <v>1863</v>
      </c>
      <c r="S255" s="32" t="s">
        <v>1864</v>
      </c>
      <c r="T255" s="32" t="s">
        <v>1865</v>
      </c>
      <c r="U255" s="32" t="s">
        <v>584</v>
      </c>
      <c r="V255" s="32" t="s">
        <v>1841</v>
      </c>
      <c r="W255" s="32" t="s">
        <v>1866</v>
      </c>
      <c r="X255" s="41"/>
      <c r="Y255" s="32"/>
      <c r="Z255" s="22"/>
      <c r="AA255" s="22"/>
      <c r="AB255" s="22"/>
      <c r="AC255" s="22"/>
      <c r="AD255" s="32" t="s">
        <v>1861</v>
      </c>
      <c r="AE255" s="32" t="s">
        <v>1860</v>
      </c>
      <c r="AF255" s="36">
        <v>471728620</v>
      </c>
      <c r="AG255" s="22"/>
      <c r="AH255" s="21"/>
      <c r="AI255" s="21"/>
      <c r="AJ255" s="22">
        <v>44160</v>
      </c>
      <c r="AK255" s="18">
        <v>90</v>
      </c>
      <c r="AL255" s="19" t="s">
        <v>1867</v>
      </c>
      <c r="AM255" s="37">
        <f t="shared" ca="1" si="101"/>
        <v>-12</v>
      </c>
      <c r="AN255" s="23">
        <v>1</v>
      </c>
      <c r="AO255" s="21"/>
      <c r="AP255" s="24">
        <v>1</v>
      </c>
      <c r="AQ255" s="38">
        <f t="shared" ref="AQ255" si="108">AN255</f>
        <v>1</v>
      </c>
      <c r="AR255" s="39">
        <f t="shared" ref="AR255" si="109">AQ255-AP255</f>
        <v>0</v>
      </c>
      <c r="AS255" s="39">
        <f t="shared" ref="AS255" si="110">AN255</f>
        <v>1</v>
      </c>
      <c r="AT255" s="19" t="s">
        <v>1852</v>
      </c>
      <c r="AU255" s="19">
        <f t="shared" si="74"/>
        <v>3.4</v>
      </c>
      <c r="AV255" s="19" t="str">
        <f t="shared" si="75"/>
        <v>Km</v>
      </c>
      <c r="AW255" s="33"/>
      <c r="AX255" s="33"/>
      <c r="AY255" s="33"/>
      <c r="AZ255" s="33"/>
    </row>
    <row r="256" spans="1:52" ht="63.75" customHeight="1" x14ac:dyDescent="0.25">
      <c r="A256" s="41"/>
      <c r="B256" s="44" t="s">
        <v>646</v>
      </c>
      <c r="C256" s="42"/>
      <c r="D256" s="32"/>
      <c r="E256" s="32" t="s">
        <v>652</v>
      </c>
      <c r="F256" s="32" t="s">
        <v>1868</v>
      </c>
      <c r="G256" s="41" t="s">
        <v>136</v>
      </c>
      <c r="H256" s="43" t="s">
        <v>131</v>
      </c>
      <c r="I256" s="43" t="s">
        <v>953</v>
      </c>
      <c r="J256" s="17"/>
      <c r="K256" s="32" t="s">
        <v>1879</v>
      </c>
      <c r="L256" s="32" t="s">
        <v>205</v>
      </c>
      <c r="M256" s="41"/>
      <c r="N256" s="32"/>
      <c r="O256" s="42">
        <v>9.1</v>
      </c>
      <c r="P256" s="41" t="s">
        <v>218</v>
      </c>
      <c r="Q256" s="45" t="s">
        <v>1869</v>
      </c>
      <c r="R256" s="45" t="s">
        <v>1870</v>
      </c>
      <c r="S256" s="32"/>
      <c r="T256" s="32"/>
      <c r="U256" s="32" t="s">
        <v>584</v>
      </c>
      <c r="V256" s="40" t="s">
        <v>1871</v>
      </c>
      <c r="W256" s="32" t="s">
        <v>1872</v>
      </c>
      <c r="X256" s="41"/>
      <c r="Y256" s="32"/>
      <c r="Z256" s="22"/>
      <c r="AA256" s="22"/>
      <c r="AB256" s="22"/>
      <c r="AC256" s="22"/>
      <c r="AD256" s="32" t="s">
        <v>1873</v>
      </c>
      <c r="AE256" s="32" t="s">
        <v>1868</v>
      </c>
      <c r="AF256" s="36">
        <v>191528134</v>
      </c>
      <c r="AG256" s="22"/>
      <c r="AH256" s="21"/>
      <c r="AI256" s="21"/>
      <c r="AJ256" s="22">
        <v>44183</v>
      </c>
      <c r="AK256" s="18">
        <v>60</v>
      </c>
      <c r="AL256" s="19" t="s">
        <v>1874</v>
      </c>
      <c r="AM256" s="37">
        <f t="shared" ca="1" si="101"/>
        <v>-18.116666666666667</v>
      </c>
      <c r="AN256" s="23">
        <v>1</v>
      </c>
      <c r="AO256" s="21"/>
      <c r="AP256" s="24">
        <v>1</v>
      </c>
      <c r="AQ256" s="38">
        <f t="shared" ref="AQ256" si="111">AN256</f>
        <v>1</v>
      </c>
      <c r="AR256" s="39">
        <f t="shared" ref="AR256" si="112">AQ256-AP256</f>
        <v>0</v>
      </c>
      <c r="AS256" s="39">
        <f t="shared" ref="AS256" si="113">AN256</f>
        <v>1</v>
      </c>
      <c r="AT256" s="19" t="s">
        <v>1875</v>
      </c>
      <c r="AU256" s="19">
        <f t="shared" si="74"/>
        <v>0</v>
      </c>
      <c r="AV256" s="19" t="str">
        <f t="shared" si="75"/>
        <v>Km</v>
      </c>
      <c r="AW256" s="33"/>
      <c r="AX256" s="33"/>
      <c r="AY256" s="33"/>
      <c r="AZ256" s="33"/>
    </row>
    <row r="257" spans="1:52" ht="63.75" customHeight="1" x14ac:dyDescent="0.25">
      <c r="A257" s="41"/>
      <c r="B257" s="44" t="s">
        <v>646</v>
      </c>
      <c r="C257" s="42"/>
      <c r="D257" s="32"/>
      <c r="E257" s="32" t="s">
        <v>652</v>
      </c>
      <c r="F257" s="32" t="s">
        <v>1877</v>
      </c>
      <c r="G257" s="41" t="s">
        <v>136</v>
      </c>
      <c r="H257" s="43" t="s">
        <v>130</v>
      </c>
      <c r="I257" s="43" t="s">
        <v>953</v>
      </c>
      <c r="J257" s="17"/>
      <c r="K257" s="32" t="s">
        <v>1878</v>
      </c>
      <c r="L257" s="32" t="s">
        <v>205</v>
      </c>
      <c r="M257" s="41"/>
      <c r="N257" s="32"/>
      <c r="O257" s="42">
        <v>9.1</v>
      </c>
      <c r="P257" s="41" t="s">
        <v>218</v>
      </c>
      <c r="Q257" s="40" t="s">
        <v>1880</v>
      </c>
      <c r="R257" s="40" t="s">
        <v>1881</v>
      </c>
      <c r="S257" s="32"/>
      <c r="T257" s="32"/>
      <c r="U257" s="32" t="s">
        <v>584</v>
      </c>
      <c r="V257" s="32" t="s">
        <v>1882</v>
      </c>
      <c r="W257" s="32" t="s">
        <v>1883</v>
      </c>
      <c r="X257" s="41"/>
      <c r="Y257" s="32"/>
      <c r="Z257" s="22"/>
      <c r="AA257" s="22"/>
      <c r="AB257" s="22"/>
      <c r="AC257" s="22"/>
      <c r="AD257" s="32" t="s">
        <v>1876</v>
      </c>
      <c r="AE257" s="32" t="s">
        <v>1877</v>
      </c>
      <c r="AF257" s="36">
        <v>758318537.64199996</v>
      </c>
      <c r="AG257" s="22"/>
      <c r="AH257" s="21"/>
      <c r="AI257" s="21"/>
      <c r="AJ257" s="22">
        <v>44179</v>
      </c>
      <c r="AK257" s="18">
        <v>60</v>
      </c>
      <c r="AL257" s="19" t="s">
        <v>1884</v>
      </c>
      <c r="AM257" s="37">
        <f t="shared" ca="1" si="101"/>
        <v>-18.183333333333334</v>
      </c>
      <c r="AN257" s="23">
        <v>1</v>
      </c>
      <c r="AO257" s="21"/>
      <c r="AP257" s="24">
        <v>1</v>
      </c>
      <c r="AQ257" s="38">
        <f t="shared" ref="AQ257" si="114">AN257</f>
        <v>1</v>
      </c>
      <c r="AR257" s="39">
        <f t="shared" ref="AR257" si="115">AQ257-AP257</f>
        <v>0</v>
      </c>
      <c r="AS257" s="39">
        <f t="shared" ref="AS257" si="116">AN257</f>
        <v>1</v>
      </c>
      <c r="AT257" s="19" t="s">
        <v>1885</v>
      </c>
      <c r="AU257" s="19">
        <f t="shared" si="74"/>
        <v>0</v>
      </c>
      <c r="AV257" s="19" t="str">
        <f t="shared" si="75"/>
        <v>Km</v>
      </c>
      <c r="AW257" s="33"/>
      <c r="AX257" s="33"/>
      <c r="AY257" s="33"/>
      <c r="AZ257" s="33"/>
    </row>
    <row r="258" spans="1:52" ht="76.5" customHeight="1" x14ac:dyDescent="0.25">
      <c r="A258" s="41"/>
      <c r="B258" s="44" t="s">
        <v>646</v>
      </c>
      <c r="C258" s="42"/>
      <c r="D258" s="32"/>
      <c r="E258" s="32" t="s">
        <v>652</v>
      </c>
      <c r="F258" s="32" t="s">
        <v>1886</v>
      </c>
      <c r="G258" s="41" t="s">
        <v>136</v>
      </c>
      <c r="H258" s="43" t="s">
        <v>130</v>
      </c>
      <c r="I258" s="43" t="s">
        <v>953</v>
      </c>
      <c r="J258" s="17"/>
      <c r="K258" s="32" t="s">
        <v>1888</v>
      </c>
      <c r="L258" s="32" t="s">
        <v>205</v>
      </c>
      <c r="M258" s="41">
        <v>6.4249999999999998</v>
      </c>
      <c r="N258" s="32"/>
      <c r="O258" s="42">
        <v>9.1</v>
      </c>
      <c r="P258" s="41" t="s">
        <v>218</v>
      </c>
      <c r="Q258" s="40" t="s">
        <v>1889</v>
      </c>
      <c r="R258" s="40" t="s">
        <v>1890</v>
      </c>
      <c r="S258" s="32" t="s">
        <v>1576</v>
      </c>
      <c r="T258" s="32" t="s">
        <v>1891</v>
      </c>
      <c r="U258" s="32" t="s">
        <v>584</v>
      </c>
      <c r="V258" s="32" t="s">
        <v>1882</v>
      </c>
      <c r="W258" s="32" t="s">
        <v>1892</v>
      </c>
      <c r="X258" s="41"/>
      <c r="Y258" s="32"/>
      <c r="Z258" s="22"/>
      <c r="AA258" s="22"/>
      <c r="AB258" s="22"/>
      <c r="AC258" s="22"/>
      <c r="AD258" s="32" t="s">
        <v>1887</v>
      </c>
      <c r="AE258" s="32" t="s">
        <v>1886</v>
      </c>
      <c r="AF258" s="36">
        <v>275230924.39999998</v>
      </c>
      <c r="AG258" s="22"/>
      <c r="AH258" s="21"/>
      <c r="AI258" s="21"/>
      <c r="AJ258" s="22">
        <v>44172</v>
      </c>
      <c r="AK258" s="18">
        <v>60</v>
      </c>
      <c r="AL258" s="19" t="s">
        <v>1893</v>
      </c>
      <c r="AM258" s="37">
        <f t="shared" ca="1" si="101"/>
        <v>-18.3</v>
      </c>
      <c r="AN258" s="23">
        <v>1</v>
      </c>
      <c r="AO258" s="21"/>
      <c r="AP258" s="24">
        <v>1</v>
      </c>
      <c r="AQ258" s="38">
        <f t="shared" ref="AQ258:AQ259" si="117">AN258</f>
        <v>1</v>
      </c>
      <c r="AR258" s="39">
        <f t="shared" ref="AR258:AR259" si="118">AQ258-AP258</f>
        <v>0</v>
      </c>
      <c r="AS258" s="39">
        <f t="shared" ref="AS258:AS259" si="119">AN258</f>
        <v>1</v>
      </c>
      <c r="AT258" s="19" t="s">
        <v>1894</v>
      </c>
      <c r="AU258" s="19">
        <f t="shared" si="74"/>
        <v>6.4249999999999998</v>
      </c>
      <c r="AV258" s="19" t="str">
        <f t="shared" si="75"/>
        <v>Km</v>
      </c>
      <c r="AW258" s="33"/>
      <c r="AX258" s="33"/>
      <c r="AY258" s="33"/>
      <c r="AZ258" s="33"/>
    </row>
    <row r="259" spans="1:52" ht="83.25" customHeight="1" x14ac:dyDescent="0.25">
      <c r="A259" s="41"/>
      <c r="B259" s="44" t="s">
        <v>646</v>
      </c>
      <c r="C259" s="42"/>
      <c r="D259" s="32"/>
      <c r="E259" s="32" t="s">
        <v>652</v>
      </c>
      <c r="F259" s="32" t="s">
        <v>1895</v>
      </c>
      <c r="G259" s="41" t="s">
        <v>136</v>
      </c>
      <c r="H259" s="43" t="s">
        <v>131</v>
      </c>
      <c r="I259" s="43" t="s">
        <v>953</v>
      </c>
      <c r="J259" s="17"/>
      <c r="K259" s="32" t="s">
        <v>1902</v>
      </c>
      <c r="L259" s="32" t="s">
        <v>205</v>
      </c>
      <c r="M259" s="41"/>
      <c r="N259" s="32"/>
      <c r="O259" s="42">
        <v>9.1</v>
      </c>
      <c r="P259" s="41" t="s">
        <v>218</v>
      </c>
      <c r="Q259" s="45" t="s">
        <v>1897</v>
      </c>
      <c r="R259" s="45" t="s">
        <v>1898</v>
      </c>
      <c r="S259" s="32"/>
      <c r="T259" s="32"/>
      <c r="U259" s="32" t="s">
        <v>584</v>
      </c>
      <c r="V259" s="32" t="s">
        <v>1871</v>
      </c>
      <c r="W259" s="32" t="s">
        <v>1899</v>
      </c>
      <c r="X259" s="41"/>
      <c r="Y259" s="32"/>
      <c r="Z259" s="22"/>
      <c r="AA259" s="22"/>
      <c r="AB259" s="22"/>
      <c r="AC259" s="22"/>
      <c r="AD259" s="32" t="s">
        <v>1896</v>
      </c>
      <c r="AE259" s="32" t="s">
        <v>1895</v>
      </c>
      <c r="AF259" s="36">
        <v>181328787.25999999</v>
      </c>
      <c r="AG259" s="22"/>
      <c r="AH259" s="21"/>
      <c r="AI259" s="21"/>
      <c r="AJ259" s="22">
        <v>44183</v>
      </c>
      <c r="AK259" s="18">
        <v>60</v>
      </c>
      <c r="AL259" s="19" t="s">
        <v>1900</v>
      </c>
      <c r="AM259" s="37">
        <f t="shared" ca="1" si="101"/>
        <v>-18.116666666666667</v>
      </c>
      <c r="AN259" s="23">
        <v>1</v>
      </c>
      <c r="AO259" s="21"/>
      <c r="AP259" s="24">
        <v>1</v>
      </c>
      <c r="AQ259" s="38">
        <f t="shared" si="117"/>
        <v>1</v>
      </c>
      <c r="AR259" s="39">
        <f t="shared" si="118"/>
        <v>0</v>
      </c>
      <c r="AS259" s="39">
        <f t="shared" si="119"/>
        <v>1</v>
      </c>
      <c r="AT259" s="19" t="s">
        <v>1901</v>
      </c>
      <c r="AU259" s="19">
        <f t="shared" si="74"/>
        <v>0</v>
      </c>
      <c r="AV259" s="19" t="str">
        <f t="shared" si="75"/>
        <v>Km</v>
      </c>
      <c r="AW259" s="33"/>
      <c r="AX259" s="33"/>
      <c r="AY259" s="33"/>
      <c r="AZ259" s="33"/>
    </row>
    <row r="260" spans="1:52" ht="76.5" customHeight="1" x14ac:dyDescent="0.25">
      <c r="A260" s="41"/>
      <c r="B260" s="44" t="s">
        <v>646</v>
      </c>
      <c r="C260" s="42"/>
      <c r="D260" s="32"/>
      <c r="E260" s="32" t="s">
        <v>652</v>
      </c>
      <c r="F260" s="32" t="s">
        <v>1903</v>
      </c>
      <c r="G260" s="41" t="s">
        <v>132</v>
      </c>
      <c r="H260" s="43" t="s">
        <v>131</v>
      </c>
      <c r="I260" s="43" t="s">
        <v>953</v>
      </c>
      <c r="J260" s="17"/>
      <c r="K260" s="32" t="s">
        <v>1768</v>
      </c>
      <c r="L260" s="32" t="s">
        <v>205</v>
      </c>
      <c r="M260" s="41">
        <v>0.43</v>
      </c>
      <c r="N260" s="32"/>
      <c r="O260" s="42">
        <v>9.1</v>
      </c>
      <c r="P260" s="41" t="s">
        <v>218</v>
      </c>
      <c r="Q260" s="40" t="s">
        <v>1911</v>
      </c>
      <c r="R260" s="40" t="s">
        <v>1912</v>
      </c>
      <c r="S260" s="32" t="s">
        <v>1905</v>
      </c>
      <c r="T260" s="32" t="s">
        <v>1906</v>
      </c>
      <c r="U260" s="32" t="s">
        <v>584</v>
      </c>
      <c r="V260" s="32" t="s">
        <v>1766</v>
      </c>
      <c r="W260" s="32" t="s">
        <v>1782</v>
      </c>
      <c r="X260" s="41"/>
      <c r="Y260" s="32"/>
      <c r="Z260" s="22"/>
      <c r="AA260" s="22"/>
      <c r="AB260" s="22"/>
      <c r="AC260" s="22"/>
      <c r="AD260" s="32" t="s">
        <v>1909</v>
      </c>
      <c r="AE260" s="32" t="s">
        <v>1903</v>
      </c>
      <c r="AF260" s="36">
        <v>199352750</v>
      </c>
      <c r="AG260" s="22"/>
      <c r="AH260" s="21"/>
      <c r="AI260" s="21"/>
      <c r="AJ260" s="22">
        <v>44187</v>
      </c>
      <c r="AK260" s="18">
        <v>30</v>
      </c>
      <c r="AL260" s="19" t="s">
        <v>1767</v>
      </c>
      <c r="AM260" s="37">
        <f t="shared" ca="1" si="101"/>
        <v>-37.1</v>
      </c>
      <c r="AN260" s="23">
        <v>1</v>
      </c>
      <c r="AO260" s="21"/>
      <c r="AP260" s="24">
        <v>1</v>
      </c>
      <c r="AQ260" s="38">
        <f t="shared" ref="AQ260:AQ267" si="120">AN260</f>
        <v>1</v>
      </c>
      <c r="AR260" s="39">
        <f t="shared" ref="AR260:AR267" si="121">AQ260-AP260</f>
        <v>0</v>
      </c>
      <c r="AS260" s="39">
        <f t="shared" ref="AS260:AS267" si="122">AN260</f>
        <v>1</v>
      </c>
      <c r="AT260" s="19" t="s">
        <v>1915</v>
      </c>
      <c r="AU260" s="19">
        <f t="shared" ref="AU260:AU267" si="123">+AS260*M260</f>
        <v>0.43</v>
      </c>
      <c r="AV260" s="19" t="str">
        <f t="shared" ref="AV260:AV267" si="124">+L260</f>
        <v>Km</v>
      </c>
      <c r="AW260" s="33"/>
      <c r="AX260" s="33"/>
      <c r="AY260" s="33"/>
      <c r="AZ260" s="33"/>
    </row>
    <row r="261" spans="1:52" ht="76.5" customHeight="1" x14ac:dyDescent="0.25">
      <c r="A261" s="41"/>
      <c r="B261" s="44" t="s">
        <v>646</v>
      </c>
      <c r="C261" s="42"/>
      <c r="D261" s="32"/>
      <c r="E261" s="32" t="s">
        <v>652</v>
      </c>
      <c r="F261" s="32" t="s">
        <v>1904</v>
      </c>
      <c r="G261" s="41" t="s">
        <v>132</v>
      </c>
      <c r="H261" s="43" t="s">
        <v>131</v>
      </c>
      <c r="I261" s="43" t="s">
        <v>953</v>
      </c>
      <c r="J261" s="17"/>
      <c r="K261" s="32" t="s">
        <v>1768</v>
      </c>
      <c r="L261" s="32" t="s">
        <v>205</v>
      </c>
      <c r="M261" s="41">
        <v>2.0699999999999998</v>
      </c>
      <c r="N261" s="32"/>
      <c r="O261" s="42">
        <v>9.1</v>
      </c>
      <c r="P261" s="41" t="s">
        <v>218</v>
      </c>
      <c r="Q261" s="40" t="s">
        <v>1913</v>
      </c>
      <c r="R261" s="40" t="s">
        <v>1914</v>
      </c>
      <c r="S261" s="32" t="s">
        <v>1908</v>
      </c>
      <c r="T261" s="32" t="s">
        <v>1907</v>
      </c>
      <c r="U261" s="32" t="s">
        <v>584</v>
      </c>
      <c r="V261" s="32" t="s">
        <v>1841</v>
      </c>
      <c r="W261" s="32"/>
      <c r="X261" s="41"/>
      <c r="Y261" s="32"/>
      <c r="Z261" s="22"/>
      <c r="AA261" s="22"/>
      <c r="AB261" s="22"/>
      <c r="AC261" s="22"/>
      <c r="AD261" s="32" t="s">
        <v>1910</v>
      </c>
      <c r="AE261" s="32" t="s">
        <v>1904</v>
      </c>
      <c r="AF261" s="36">
        <v>199556600</v>
      </c>
      <c r="AG261" s="22"/>
      <c r="AH261" s="21"/>
      <c r="AI261" s="21"/>
      <c r="AJ261" s="22">
        <v>44187</v>
      </c>
      <c r="AK261" s="18">
        <v>30</v>
      </c>
      <c r="AL261" s="19" t="s">
        <v>1767</v>
      </c>
      <c r="AM261" s="37">
        <f t="shared" ca="1" si="101"/>
        <v>-37.1</v>
      </c>
      <c r="AN261" s="23">
        <v>1</v>
      </c>
      <c r="AO261" s="21"/>
      <c r="AP261" s="24">
        <v>1</v>
      </c>
      <c r="AQ261" s="38">
        <f t="shared" si="120"/>
        <v>1</v>
      </c>
      <c r="AR261" s="39">
        <f t="shared" si="121"/>
        <v>0</v>
      </c>
      <c r="AS261" s="39">
        <f t="shared" si="122"/>
        <v>1</v>
      </c>
      <c r="AT261" s="19" t="s">
        <v>1916</v>
      </c>
      <c r="AU261" s="19">
        <f t="shared" si="123"/>
        <v>2.0699999999999998</v>
      </c>
      <c r="AV261" s="19" t="str">
        <f t="shared" si="124"/>
        <v>Km</v>
      </c>
      <c r="AW261" s="33"/>
      <c r="AX261" s="33"/>
      <c r="AY261" s="33"/>
      <c r="AZ261" s="33"/>
    </row>
    <row r="262" spans="1:52" ht="83.25" customHeight="1" x14ac:dyDescent="0.25">
      <c r="A262" s="41"/>
      <c r="B262" s="44" t="s">
        <v>646</v>
      </c>
      <c r="C262" s="42"/>
      <c r="D262" s="32"/>
      <c r="E262" s="32" t="s">
        <v>652</v>
      </c>
      <c r="F262" s="32" t="s">
        <v>1945</v>
      </c>
      <c r="G262" s="41" t="s">
        <v>144</v>
      </c>
      <c r="H262" s="43" t="s">
        <v>131</v>
      </c>
      <c r="I262" s="43"/>
      <c r="J262" s="17"/>
      <c r="K262" s="32"/>
      <c r="L262" s="32" t="s">
        <v>205</v>
      </c>
      <c r="M262" s="41">
        <v>0.1</v>
      </c>
      <c r="N262" s="41" t="s">
        <v>218</v>
      </c>
      <c r="O262" s="42" t="s">
        <v>214</v>
      </c>
      <c r="P262" s="41" t="s">
        <v>218</v>
      </c>
      <c r="Q262" s="45"/>
      <c r="R262" s="45"/>
      <c r="S262" s="32" t="s">
        <v>266</v>
      </c>
      <c r="T262" s="32" t="s">
        <v>1947</v>
      </c>
      <c r="U262" s="32" t="s">
        <v>585</v>
      </c>
      <c r="V262" s="32" t="s">
        <v>317</v>
      </c>
      <c r="W262" s="32" t="s">
        <v>1948</v>
      </c>
      <c r="X262" s="41" t="s">
        <v>1280</v>
      </c>
      <c r="Y262" s="32"/>
      <c r="Z262" s="22"/>
      <c r="AA262" s="22"/>
      <c r="AB262" s="22"/>
      <c r="AC262" s="22"/>
      <c r="AD262" s="32"/>
      <c r="AE262" s="32" t="s">
        <v>1945</v>
      </c>
      <c r="AF262" s="36"/>
      <c r="AG262" s="22"/>
      <c r="AH262" s="21"/>
      <c r="AI262" s="21"/>
      <c r="AJ262" s="22"/>
      <c r="AK262" s="18"/>
      <c r="AL262" s="19"/>
      <c r="AM262" s="37" t="e">
        <f t="shared" ca="1" si="101"/>
        <v>#DIV/0!</v>
      </c>
      <c r="AN262" s="23">
        <v>0</v>
      </c>
      <c r="AO262" s="21"/>
      <c r="AP262" s="24">
        <v>0</v>
      </c>
      <c r="AQ262" s="38">
        <f t="shared" si="120"/>
        <v>0</v>
      </c>
      <c r="AR262" s="39">
        <f t="shared" si="121"/>
        <v>0</v>
      </c>
      <c r="AS262" s="39">
        <f t="shared" si="122"/>
        <v>0</v>
      </c>
      <c r="AT262" s="19" t="s">
        <v>1950</v>
      </c>
      <c r="AU262" s="19">
        <f t="shared" si="123"/>
        <v>0</v>
      </c>
      <c r="AV262" s="19" t="str">
        <f t="shared" si="124"/>
        <v>Km</v>
      </c>
      <c r="AW262" s="33"/>
      <c r="AX262" s="33"/>
      <c r="AY262" s="33"/>
      <c r="AZ262" s="33"/>
    </row>
    <row r="263" spans="1:52" ht="83.25" customHeight="1" x14ac:dyDescent="0.25">
      <c r="A263" s="41"/>
      <c r="B263" s="44" t="s">
        <v>646</v>
      </c>
      <c r="C263" s="42"/>
      <c r="D263" s="32"/>
      <c r="E263" s="32" t="s">
        <v>652</v>
      </c>
      <c r="F263" s="32" t="s">
        <v>1946</v>
      </c>
      <c r="G263" s="41" t="s">
        <v>144</v>
      </c>
      <c r="H263" s="43" t="s">
        <v>131</v>
      </c>
      <c r="I263" s="43"/>
      <c r="J263" s="17"/>
      <c r="K263" s="32"/>
      <c r="L263" s="32" t="s">
        <v>205</v>
      </c>
      <c r="M263" s="41">
        <v>0.1</v>
      </c>
      <c r="N263" s="41" t="s">
        <v>218</v>
      </c>
      <c r="O263" s="42" t="s">
        <v>214</v>
      </c>
      <c r="P263" s="41" t="s">
        <v>218</v>
      </c>
      <c r="Q263" s="45"/>
      <c r="R263" s="45"/>
      <c r="S263" s="32" t="s">
        <v>266</v>
      </c>
      <c r="T263" s="32" t="s">
        <v>1947</v>
      </c>
      <c r="U263" s="32" t="s">
        <v>585</v>
      </c>
      <c r="V263" s="32" t="s">
        <v>840</v>
      </c>
      <c r="W263" s="32" t="s">
        <v>1949</v>
      </c>
      <c r="X263" s="41" t="s">
        <v>1280</v>
      </c>
      <c r="Y263" s="32"/>
      <c r="Z263" s="22"/>
      <c r="AA263" s="22"/>
      <c r="AB263" s="22"/>
      <c r="AC263" s="22"/>
      <c r="AD263" s="32"/>
      <c r="AE263" s="32" t="s">
        <v>1946</v>
      </c>
      <c r="AF263" s="36"/>
      <c r="AG263" s="22"/>
      <c r="AH263" s="21"/>
      <c r="AI263" s="21"/>
      <c r="AJ263" s="22"/>
      <c r="AK263" s="18"/>
      <c r="AL263" s="19"/>
      <c r="AM263" s="37" t="e">
        <f t="shared" ca="1" si="101"/>
        <v>#DIV/0!</v>
      </c>
      <c r="AN263" s="23">
        <v>0</v>
      </c>
      <c r="AO263" s="21"/>
      <c r="AP263" s="24">
        <v>0</v>
      </c>
      <c r="AQ263" s="38">
        <f t="shared" si="120"/>
        <v>0</v>
      </c>
      <c r="AR263" s="39">
        <f t="shared" si="121"/>
        <v>0</v>
      </c>
      <c r="AS263" s="39">
        <f t="shared" si="122"/>
        <v>0</v>
      </c>
      <c r="AT263" s="19" t="s">
        <v>1951</v>
      </c>
      <c r="AU263" s="19">
        <f t="shared" si="123"/>
        <v>0</v>
      </c>
      <c r="AV263" s="19" t="str">
        <f t="shared" si="124"/>
        <v>Km</v>
      </c>
      <c r="AW263" s="33"/>
      <c r="AX263" s="33"/>
      <c r="AY263" s="33"/>
      <c r="AZ263" s="33"/>
    </row>
    <row r="264" spans="1:52" ht="83.25" customHeight="1" x14ac:dyDescent="0.25">
      <c r="A264" s="41"/>
      <c r="B264" s="44" t="s">
        <v>646</v>
      </c>
      <c r="C264" s="53" t="s">
        <v>604</v>
      </c>
      <c r="D264" s="32" t="s">
        <v>624</v>
      </c>
      <c r="E264" s="32" t="s">
        <v>652</v>
      </c>
      <c r="F264" s="32" t="s">
        <v>2023</v>
      </c>
      <c r="G264" s="41" t="s">
        <v>144</v>
      </c>
      <c r="H264" s="43" t="s">
        <v>131</v>
      </c>
      <c r="I264" s="43" t="s">
        <v>953</v>
      </c>
      <c r="J264" s="17"/>
      <c r="K264" s="32" t="s">
        <v>2025</v>
      </c>
      <c r="L264" s="32" t="s">
        <v>205</v>
      </c>
      <c r="M264" s="41">
        <v>279</v>
      </c>
      <c r="N264" s="41" t="s">
        <v>218</v>
      </c>
      <c r="O264" s="42" t="s">
        <v>214</v>
      </c>
      <c r="P264" s="41" t="s">
        <v>218</v>
      </c>
      <c r="Q264" s="45"/>
      <c r="R264" s="45"/>
      <c r="S264" s="32"/>
      <c r="T264" s="32"/>
      <c r="U264" s="32"/>
      <c r="V264" s="32"/>
      <c r="W264" s="32"/>
      <c r="X264" s="41"/>
      <c r="Y264" s="32"/>
      <c r="Z264" s="22"/>
      <c r="AA264" s="22"/>
      <c r="AB264" s="22"/>
      <c r="AC264" s="22"/>
      <c r="AD264" s="32" t="s">
        <v>2028</v>
      </c>
      <c r="AE264" s="32" t="s">
        <v>2023</v>
      </c>
      <c r="AF264" s="36">
        <v>4893177025</v>
      </c>
      <c r="AG264" s="22"/>
      <c r="AH264" s="21"/>
      <c r="AI264" s="21"/>
      <c r="AJ264" s="22">
        <v>44183</v>
      </c>
      <c r="AK264" s="18">
        <v>90</v>
      </c>
      <c r="AL264" s="19" t="s">
        <v>1797</v>
      </c>
      <c r="AM264" s="37">
        <f t="shared" ca="1" si="101"/>
        <v>-11.744444444444444</v>
      </c>
      <c r="AN264" s="23">
        <v>1</v>
      </c>
      <c r="AO264" s="21"/>
      <c r="AP264" s="24">
        <v>1</v>
      </c>
      <c r="AQ264" s="38">
        <f t="shared" si="120"/>
        <v>1</v>
      </c>
      <c r="AR264" s="39">
        <f t="shared" si="121"/>
        <v>0</v>
      </c>
      <c r="AS264" s="39">
        <f t="shared" si="122"/>
        <v>1</v>
      </c>
      <c r="AT264" s="19" t="s">
        <v>2024</v>
      </c>
      <c r="AU264" s="19">
        <f t="shared" si="123"/>
        <v>279</v>
      </c>
      <c r="AV264" s="19" t="str">
        <f t="shared" si="124"/>
        <v>Km</v>
      </c>
      <c r="AW264" s="33"/>
      <c r="AX264" s="33"/>
      <c r="AY264" s="33"/>
      <c r="AZ264" s="33"/>
    </row>
    <row r="265" spans="1:52" ht="83.25" customHeight="1" x14ac:dyDescent="0.25">
      <c r="A265" s="41"/>
      <c r="B265" s="44" t="s">
        <v>646</v>
      </c>
      <c r="C265" s="53" t="s">
        <v>604</v>
      </c>
      <c r="D265" s="32" t="s">
        <v>624</v>
      </c>
      <c r="E265" s="32" t="s">
        <v>652</v>
      </c>
      <c r="F265" s="32" t="s">
        <v>2026</v>
      </c>
      <c r="G265" s="41" t="s">
        <v>144</v>
      </c>
      <c r="H265" s="43" t="s">
        <v>131</v>
      </c>
      <c r="I265" s="43" t="s">
        <v>953</v>
      </c>
      <c r="J265" s="17"/>
      <c r="K265" s="32" t="s">
        <v>2025</v>
      </c>
      <c r="L265" s="32" t="s">
        <v>205</v>
      </c>
      <c r="M265" s="41">
        <v>145</v>
      </c>
      <c r="N265" s="41" t="s">
        <v>218</v>
      </c>
      <c r="O265" s="42" t="s">
        <v>214</v>
      </c>
      <c r="P265" s="41" t="s">
        <v>218</v>
      </c>
      <c r="Q265" s="45"/>
      <c r="R265" s="45"/>
      <c r="S265" s="32"/>
      <c r="T265" s="32"/>
      <c r="U265" s="32"/>
      <c r="V265" s="32"/>
      <c r="W265" s="32"/>
      <c r="X265" s="41"/>
      <c r="Y265" s="32"/>
      <c r="Z265" s="22"/>
      <c r="AA265" s="22"/>
      <c r="AB265" s="22"/>
      <c r="AC265" s="22"/>
      <c r="AD265" s="32" t="s">
        <v>2027</v>
      </c>
      <c r="AE265" s="32" t="s">
        <v>2026</v>
      </c>
      <c r="AF265" s="36">
        <v>11276025529</v>
      </c>
      <c r="AG265" s="22"/>
      <c r="AH265" s="21"/>
      <c r="AI265" s="21"/>
      <c r="AJ265" s="22">
        <v>44183</v>
      </c>
      <c r="AK265" s="18">
        <v>90</v>
      </c>
      <c r="AL265" s="19" t="s">
        <v>1797</v>
      </c>
      <c r="AM265" s="37">
        <f t="shared" ca="1" si="101"/>
        <v>-11.744444444444444</v>
      </c>
      <c r="AN265" s="23">
        <v>0.35</v>
      </c>
      <c r="AO265" s="21"/>
      <c r="AP265" s="24">
        <v>0</v>
      </c>
      <c r="AQ265" s="38">
        <f t="shared" si="120"/>
        <v>0.35</v>
      </c>
      <c r="AR265" s="39">
        <f t="shared" si="121"/>
        <v>0.35</v>
      </c>
      <c r="AS265" s="39">
        <f t="shared" si="122"/>
        <v>0.35</v>
      </c>
      <c r="AT265" s="19"/>
      <c r="AU265" s="19">
        <f t="shared" si="123"/>
        <v>50.75</v>
      </c>
      <c r="AV265" s="19" t="str">
        <f t="shared" si="124"/>
        <v>Km</v>
      </c>
      <c r="AW265" s="33"/>
      <c r="AX265" s="33"/>
      <c r="AY265" s="33"/>
      <c r="AZ265" s="33"/>
    </row>
    <row r="266" spans="1:52" ht="75" customHeight="1" x14ac:dyDescent="0.25">
      <c r="A266" s="41"/>
      <c r="B266" s="44" t="s">
        <v>646</v>
      </c>
      <c r="C266" s="53" t="s">
        <v>604</v>
      </c>
      <c r="D266" s="32" t="s">
        <v>624</v>
      </c>
      <c r="E266" s="32" t="s">
        <v>652</v>
      </c>
      <c r="F266" s="32" t="s">
        <v>2032</v>
      </c>
      <c r="G266" s="41" t="s">
        <v>144</v>
      </c>
      <c r="H266" s="43" t="s">
        <v>131</v>
      </c>
      <c r="I266" s="43" t="s">
        <v>953</v>
      </c>
      <c r="J266" s="17"/>
      <c r="K266" s="32"/>
      <c r="L266" s="32" t="s">
        <v>205</v>
      </c>
      <c r="M266" s="41"/>
      <c r="N266" s="41"/>
      <c r="O266" s="42"/>
      <c r="P266" s="41"/>
      <c r="Q266" s="45"/>
      <c r="R266" s="45"/>
      <c r="S266" s="32"/>
      <c r="T266" s="32"/>
      <c r="U266" s="32"/>
      <c r="V266" s="32"/>
      <c r="W266" s="32"/>
      <c r="X266" s="41"/>
      <c r="Y266" s="32"/>
      <c r="Z266" s="22"/>
      <c r="AA266" s="22"/>
      <c r="AB266" s="22"/>
      <c r="AC266" s="22"/>
      <c r="AD266" s="32" t="s">
        <v>2033</v>
      </c>
      <c r="AE266" s="32" t="s">
        <v>2032</v>
      </c>
      <c r="AF266" s="36">
        <v>3187372750</v>
      </c>
      <c r="AG266" s="22"/>
      <c r="AH266" s="21"/>
      <c r="AI266" s="21"/>
      <c r="AJ266" s="22">
        <v>44414</v>
      </c>
      <c r="AK266" s="18">
        <v>120</v>
      </c>
      <c r="AL266" s="19" t="s">
        <v>534</v>
      </c>
      <c r="AM266" s="37">
        <f t="shared" ca="1" si="101"/>
        <v>-6.6333333333333337</v>
      </c>
      <c r="AN266" s="23">
        <v>0.38</v>
      </c>
      <c r="AO266" s="21"/>
      <c r="AP266" s="24">
        <v>0.38</v>
      </c>
      <c r="AQ266" s="38">
        <f t="shared" si="120"/>
        <v>0.38</v>
      </c>
      <c r="AR266" s="39">
        <f t="shared" si="121"/>
        <v>0</v>
      </c>
      <c r="AS266" s="39">
        <f t="shared" si="122"/>
        <v>0.38</v>
      </c>
      <c r="AT266" s="19" t="s">
        <v>2034</v>
      </c>
      <c r="AU266" s="19">
        <f t="shared" si="123"/>
        <v>0</v>
      </c>
      <c r="AV266" s="19" t="str">
        <f t="shared" si="124"/>
        <v>Km</v>
      </c>
      <c r="AW266" s="33"/>
      <c r="AX266" s="33"/>
      <c r="AY266" s="33"/>
      <c r="AZ266" s="33"/>
    </row>
    <row r="267" spans="1:52" ht="30" customHeight="1" x14ac:dyDescent="0.25">
      <c r="A267" s="41"/>
      <c r="B267" s="44" t="s">
        <v>646</v>
      </c>
      <c r="C267" s="53" t="s">
        <v>615</v>
      </c>
      <c r="D267" s="32" t="s">
        <v>637</v>
      </c>
      <c r="E267" s="32" t="s">
        <v>652</v>
      </c>
      <c r="F267" s="32" t="s">
        <v>2036</v>
      </c>
      <c r="G267" s="41" t="s">
        <v>144</v>
      </c>
      <c r="H267" s="43" t="s">
        <v>131</v>
      </c>
      <c r="I267" s="43"/>
      <c r="J267" s="17"/>
      <c r="K267" s="32"/>
      <c r="L267" s="32" t="s">
        <v>205</v>
      </c>
      <c r="M267" s="41">
        <v>1.9</v>
      </c>
      <c r="N267" s="41"/>
      <c r="O267" s="42"/>
      <c r="P267" s="41"/>
      <c r="Q267" s="45"/>
      <c r="R267" s="45"/>
      <c r="S267" s="32"/>
      <c r="T267" s="32"/>
      <c r="U267" s="32"/>
      <c r="V267" s="32"/>
      <c r="W267" s="32"/>
      <c r="X267" s="41"/>
      <c r="Y267" s="32"/>
      <c r="Z267" s="22"/>
      <c r="AA267" s="22"/>
      <c r="AB267" s="22"/>
      <c r="AC267" s="22"/>
      <c r="AD267" s="32" t="s">
        <v>2037</v>
      </c>
      <c r="AE267" s="32" t="s">
        <v>2036</v>
      </c>
      <c r="AF267" s="36">
        <v>1903166810.4000001</v>
      </c>
      <c r="AG267" s="22"/>
      <c r="AH267" s="21"/>
      <c r="AI267" s="21"/>
      <c r="AJ267" s="22">
        <v>43969</v>
      </c>
      <c r="AK267" s="18">
        <v>90</v>
      </c>
      <c r="AL267" s="19" t="s">
        <v>2038</v>
      </c>
      <c r="AM267" s="37">
        <f t="shared" ca="1" si="101"/>
        <v>-14.122222222222222</v>
      </c>
      <c r="AN267" s="23">
        <v>0.8</v>
      </c>
      <c r="AO267" s="21"/>
      <c r="AP267" s="24"/>
      <c r="AQ267" s="38">
        <f t="shared" si="120"/>
        <v>0.8</v>
      </c>
      <c r="AR267" s="39">
        <f t="shared" si="121"/>
        <v>0.8</v>
      </c>
      <c r="AS267" s="39">
        <f t="shared" si="122"/>
        <v>0.8</v>
      </c>
      <c r="AT267" s="19" t="s">
        <v>2039</v>
      </c>
      <c r="AU267" s="19">
        <f t="shared" si="123"/>
        <v>1.52</v>
      </c>
      <c r="AV267" s="19" t="str">
        <f t="shared" si="124"/>
        <v>Km</v>
      </c>
      <c r="AW267" s="33"/>
      <c r="AX267" s="33"/>
      <c r="AY267" s="33"/>
      <c r="AZ267" s="33"/>
    </row>
    <row r="268" spans="1:52" x14ac:dyDescent="0.25">
      <c r="Q268" s="47"/>
      <c r="R268" s="49"/>
      <c r="S268" s="48"/>
    </row>
    <row r="269" spans="1:52" x14ac:dyDescent="0.25">
      <c r="Q269" s="47"/>
      <c r="R269" s="49"/>
      <c r="S269" s="48"/>
    </row>
    <row r="270" spans="1:52" x14ac:dyDescent="0.25">
      <c r="Q270" s="47"/>
      <c r="R270" s="47"/>
      <c r="S270" s="48"/>
    </row>
  </sheetData>
  <autoFilter ref="A2:AZ267"/>
  <mergeCells count="1">
    <mergeCell ref="AW1:AZ1"/>
  </mergeCells>
  <pageMargins left="0.7" right="0.7" top="0.75" bottom="0.75" header="0.3" footer="0.3"/>
  <pageSetup paperSize="9" orientation="portrait" horizontalDpi="300" verticalDpi="1200"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66"/>
  <sheetViews>
    <sheetView topLeftCell="A220" workbookViewId="0">
      <selection activeCell="F265" sqref="F265"/>
    </sheetView>
  </sheetViews>
  <sheetFormatPr baseColWidth="10" defaultRowHeight="15" x14ac:dyDescent="0.25"/>
  <cols>
    <col min="1" max="1" width="39.85546875" bestFit="1" customWidth="1"/>
    <col min="2" max="2" width="34.140625" bestFit="1" customWidth="1"/>
    <col min="3" max="3" width="42.28515625" customWidth="1"/>
    <col min="4" max="4" width="34.140625" bestFit="1" customWidth="1"/>
    <col min="5" max="6" width="28.42578125" customWidth="1"/>
  </cols>
  <sheetData>
    <row r="1" spans="1:5" x14ac:dyDescent="0.25">
      <c r="A1" s="86" t="s">
        <v>145</v>
      </c>
      <c r="B1" s="87" t="s">
        <v>2050</v>
      </c>
    </row>
    <row r="3" spans="1:5" x14ac:dyDescent="0.25">
      <c r="A3" s="66" t="s">
        <v>6</v>
      </c>
      <c r="B3" s="66" t="s">
        <v>25</v>
      </c>
      <c r="C3" s="66" t="s">
        <v>28</v>
      </c>
      <c r="D3" s="66" t="s">
        <v>2042</v>
      </c>
      <c r="E3" t="s">
        <v>2049</v>
      </c>
    </row>
    <row r="4" spans="1:5" x14ac:dyDescent="0.25">
      <c r="A4" t="s">
        <v>133</v>
      </c>
      <c r="B4" t="s">
        <v>136</v>
      </c>
      <c r="C4" t="s">
        <v>50</v>
      </c>
      <c r="D4" t="s">
        <v>205</v>
      </c>
      <c r="E4" s="67">
        <v>0</v>
      </c>
    </row>
    <row r="5" spans="1:5" x14ac:dyDescent="0.25">
      <c r="A5" t="s">
        <v>1332</v>
      </c>
      <c r="B5" t="s">
        <v>150</v>
      </c>
      <c r="C5" t="s">
        <v>514</v>
      </c>
      <c r="D5" t="s">
        <v>2044</v>
      </c>
      <c r="E5" s="67">
        <v>1.6</v>
      </c>
    </row>
    <row r="6" spans="1:5" x14ac:dyDescent="0.25">
      <c r="C6" t="s">
        <v>1088</v>
      </c>
      <c r="D6" t="s">
        <v>212</v>
      </c>
      <c r="E6" s="67">
        <v>1</v>
      </c>
    </row>
    <row r="7" spans="1:5" x14ac:dyDescent="0.25">
      <c r="C7" t="s">
        <v>121</v>
      </c>
      <c r="D7" t="s">
        <v>2044</v>
      </c>
      <c r="E7" s="67">
        <v>3.2</v>
      </c>
    </row>
    <row r="8" spans="1:5" x14ac:dyDescent="0.25">
      <c r="C8" t="s">
        <v>1244</v>
      </c>
      <c r="D8" t="s">
        <v>2044</v>
      </c>
      <c r="E8" s="67">
        <v>1.2</v>
      </c>
    </row>
    <row r="9" spans="1:5" x14ac:dyDescent="0.25">
      <c r="C9" t="s">
        <v>515</v>
      </c>
      <c r="D9" t="s">
        <v>2044</v>
      </c>
      <c r="E9" s="67">
        <v>2.25</v>
      </c>
    </row>
    <row r="10" spans="1:5" x14ac:dyDescent="0.25">
      <c r="C10" t="s">
        <v>969</v>
      </c>
      <c r="D10" t="s">
        <v>2044</v>
      </c>
      <c r="E10" s="67">
        <v>0</v>
      </c>
    </row>
    <row r="11" spans="1:5" x14ac:dyDescent="0.25">
      <c r="C11" t="s">
        <v>1087</v>
      </c>
      <c r="D11" t="s">
        <v>2044</v>
      </c>
      <c r="E11" s="67">
        <v>1</v>
      </c>
    </row>
    <row r="12" spans="1:5" x14ac:dyDescent="0.25">
      <c r="C12" t="s">
        <v>1083</v>
      </c>
      <c r="D12">
        <v>0</v>
      </c>
      <c r="E12" s="67">
        <v>0</v>
      </c>
    </row>
    <row r="13" spans="1:5" x14ac:dyDescent="0.25">
      <c r="B13" t="s">
        <v>137</v>
      </c>
      <c r="C13" t="s">
        <v>1184</v>
      </c>
      <c r="D13" t="s">
        <v>2044</v>
      </c>
      <c r="E13" s="67">
        <v>12</v>
      </c>
    </row>
    <row r="14" spans="1:5" x14ac:dyDescent="0.25">
      <c r="C14" t="s">
        <v>1160</v>
      </c>
      <c r="D14">
        <v>0</v>
      </c>
      <c r="E14" s="67">
        <v>0</v>
      </c>
    </row>
    <row r="15" spans="1:5" x14ac:dyDescent="0.25">
      <c r="D15" t="s">
        <v>1267</v>
      </c>
      <c r="E15" s="67">
        <v>0</v>
      </c>
    </row>
    <row r="16" spans="1:5" x14ac:dyDescent="0.25">
      <c r="C16" t="s">
        <v>61</v>
      </c>
      <c r="D16" t="s">
        <v>2044</v>
      </c>
      <c r="E16" s="67">
        <v>3.9</v>
      </c>
    </row>
    <row r="17" spans="3:5" x14ac:dyDescent="0.25">
      <c r="C17" t="s">
        <v>513</v>
      </c>
      <c r="D17" t="s">
        <v>2044</v>
      </c>
      <c r="E17" s="67">
        <v>8.6999999999999993</v>
      </c>
    </row>
    <row r="18" spans="3:5" x14ac:dyDescent="0.25">
      <c r="C18" t="s">
        <v>1962</v>
      </c>
      <c r="D18" t="s">
        <v>205</v>
      </c>
      <c r="E18" s="67">
        <v>37.96</v>
      </c>
    </row>
    <row r="19" spans="3:5" x14ac:dyDescent="0.25">
      <c r="C19" t="s">
        <v>1964</v>
      </c>
      <c r="D19" t="s">
        <v>205</v>
      </c>
      <c r="E19" s="67">
        <v>0</v>
      </c>
    </row>
    <row r="20" spans="3:5" x14ac:dyDescent="0.25">
      <c r="C20" t="s">
        <v>496</v>
      </c>
      <c r="D20" t="s">
        <v>2044</v>
      </c>
      <c r="E20" s="67">
        <v>12.4</v>
      </c>
    </row>
    <row r="21" spans="3:5" x14ac:dyDescent="0.25">
      <c r="C21" t="s">
        <v>1178</v>
      </c>
      <c r="D21" t="s">
        <v>2044</v>
      </c>
      <c r="E21" s="67">
        <v>6</v>
      </c>
    </row>
    <row r="22" spans="3:5" x14ac:dyDescent="0.25">
      <c r="C22" t="s">
        <v>1199</v>
      </c>
      <c r="D22" t="s">
        <v>2044</v>
      </c>
      <c r="E22" s="67">
        <v>0</v>
      </c>
    </row>
    <row r="23" spans="3:5" x14ac:dyDescent="0.25">
      <c r="C23" t="s">
        <v>1022</v>
      </c>
      <c r="D23" t="s">
        <v>2044</v>
      </c>
      <c r="E23" s="67">
        <v>2.64</v>
      </c>
    </row>
    <row r="24" spans="3:5" x14ac:dyDescent="0.25">
      <c r="C24" t="s">
        <v>1956</v>
      </c>
      <c r="D24" t="s">
        <v>205</v>
      </c>
      <c r="E24" s="67">
        <v>37.599999999999994</v>
      </c>
    </row>
    <row r="25" spans="3:5" x14ac:dyDescent="0.25">
      <c r="C25" t="s">
        <v>1169</v>
      </c>
      <c r="D25" t="s">
        <v>2044</v>
      </c>
      <c r="E25" s="67">
        <v>1</v>
      </c>
    </row>
    <row r="26" spans="3:5" x14ac:dyDescent="0.25">
      <c r="C26" t="s">
        <v>1171</v>
      </c>
      <c r="D26" t="s">
        <v>2044</v>
      </c>
      <c r="E26" s="67">
        <v>1</v>
      </c>
    </row>
    <row r="27" spans="3:5" x14ac:dyDescent="0.25">
      <c r="C27" t="s">
        <v>122</v>
      </c>
      <c r="D27" t="s">
        <v>2044</v>
      </c>
      <c r="E27" s="67">
        <v>7.28</v>
      </c>
    </row>
    <row r="28" spans="3:5" x14ac:dyDescent="0.25">
      <c r="C28" t="s">
        <v>928</v>
      </c>
      <c r="D28" t="s">
        <v>930</v>
      </c>
      <c r="E28" s="67">
        <v>1</v>
      </c>
    </row>
    <row r="29" spans="3:5" x14ac:dyDescent="0.25">
      <c r="C29" t="s">
        <v>128</v>
      </c>
      <c r="D29" t="s">
        <v>2044</v>
      </c>
      <c r="E29" s="67">
        <v>95</v>
      </c>
    </row>
    <row r="30" spans="3:5" x14ac:dyDescent="0.25">
      <c r="C30" t="s">
        <v>1192</v>
      </c>
      <c r="D30" t="s">
        <v>2044</v>
      </c>
      <c r="E30" s="67">
        <v>0</v>
      </c>
    </row>
    <row r="31" spans="3:5" x14ac:dyDescent="0.25">
      <c r="C31" t="s">
        <v>1224</v>
      </c>
      <c r="D31" t="s">
        <v>2044</v>
      </c>
      <c r="E31" s="67">
        <v>0</v>
      </c>
    </row>
    <row r="32" spans="3:5" x14ac:dyDescent="0.25">
      <c r="C32" t="s">
        <v>1262</v>
      </c>
      <c r="D32" t="s">
        <v>2044</v>
      </c>
      <c r="E32" s="67">
        <v>0</v>
      </c>
    </row>
    <row r="33" spans="2:5" x14ac:dyDescent="0.25">
      <c r="C33" t="s">
        <v>1025</v>
      </c>
      <c r="D33" t="s">
        <v>2044</v>
      </c>
      <c r="E33" s="67">
        <v>0</v>
      </c>
    </row>
    <row r="34" spans="2:5" x14ac:dyDescent="0.25">
      <c r="C34" t="s">
        <v>54</v>
      </c>
      <c r="D34" t="s">
        <v>2044</v>
      </c>
      <c r="E34" s="67">
        <v>39858.300000000003</v>
      </c>
    </row>
    <row r="35" spans="2:5" x14ac:dyDescent="0.25">
      <c r="C35" t="s">
        <v>126</v>
      </c>
      <c r="D35" t="s">
        <v>2044</v>
      </c>
      <c r="E35" s="67">
        <v>2.2400000000000002</v>
      </c>
    </row>
    <row r="36" spans="2:5" x14ac:dyDescent="0.25">
      <c r="C36" t="s">
        <v>68</v>
      </c>
      <c r="D36" t="s">
        <v>2044</v>
      </c>
      <c r="E36" s="67">
        <v>46.915399999999998</v>
      </c>
    </row>
    <row r="37" spans="2:5" x14ac:dyDescent="0.25">
      <c r="C37" t="s">
        <v>1223</v>
      </c>
      <c r="D37" t="s">
        <v>2044</v>
      </c>
      <c r="E37" s="67">
        <v>0</v>
      </c>
    </row>
    <row r="38" spans="2:5" x14ac:dyDescent="0.25">
      <c r="C38" t="s">
        <v>1260</v>
      </c>
      <c r="D38" t="s">
        <v>2044</v>
      </c>
      <c r="E38" s="67">
        <v>0.60000000000000009</v>
      </c>
    </row>
    <row r="39" spans="2:5" x14ac:dyDescent="0.25">
      <c r="B39" t="s">
        <v>135</v>
      </c>
      <c r="C39" t="s">
        <v>701</v>
      </c>
      <c r="D39" t="s">
        <v>208</v>
      </c>
      <c r="E39" s="67">
        <v>3.9599999999999996E-2</v>
      </c>
    </row>
    <row r="40" spans="2:5" x14ac:dyDescent="0.25">
      <c r="C40" t="s">
        <v>1043</v>
      </c>
      <c r="D40" t="s">
        <v>208</v>
      </c>
      <c r="E40" s="67">
        <v>1</v>
      </c>
    </row>
    <row r="41" spans="2:5" x14ac:dyDescent="0.25">
      <c r="C41" t="s">
        <v>70</v>
      </c>
      <c r="D41" t="s">
        <v>205</v>
      </c>
      <c r="E41" s="67">
        <v>12.75</v>
      </c>
    </row>
    <row r="42" spans="2:5" x14ac:dyDescent="0.25">
      <c r="C42" t="s">
        <v>69</v>
      </c>
      <c r="D42" t="s">
        <v>205</v>
      </c>
      <c r="E42" s="67">
        <v>0</v>
      </c>
    </row>
    <row r="43" spans="2:5" x14ac:dyDescent="0.25">
      <c r="C43" t="s">
        <v>1094</v>
      </c>
      <c r="D43" t="s">
        <v>208</v>
      </c>
      <c r="E43" s="67">
        <v>0</v>
      </c>
    </row>
    <row r="44" spans="2:5" x14ac:dyDescent="0.25">
      <c r="C44" t="s">
        <v>1131</v>
      </c>
      <c r="D44" t="s">
        <v>210</v>
      </c>
      <c r="E44" s="67">
        <v>100</v>
      </c>
    </row>
    <row r="45" spans="2:5" x14ac:dyDescent="0.25">
      <c r="C45" t="s">
        <v>516</v>
      </c>
      <c r="D45" t="s">
        <v>205</v>
      </c>
      <c r="E45" s="67">
        <v>8.25</v>
      </c>
    </row>
    <row r="46" spans="2:5" x14ac:dyDescent="0.25">
      <c r="B46" t="s">
        <v>132</v>
      </c>
      <c r="C46" t="s">
        <v>1141</v>
      </c>
      <c r="D46" t="s">
        <v>210</v>
      </c>
      <c r="E46" s="67">
        <v>100</v>
      </c>
    </row>
    <row r="47" spans="2:5" x14ac:dyDescent="0.25">
      <c r="C47" t="s">
        <v>1147</v>
      </c>
      <c r="D47" t="s">
        <v>210</v>
      </c>
      <c r="E47" s="67">
        <v>100</v>
      </c>
    </row>
    <row r="48" spans="2:5" x14ac:dyDescent="0.25">
      <c r="C48" t="s">
        <v>1150</v>
      </c>
      <c r="D48" t="s">
        <v>210</v>
      </c>
      <c r="E48" s="67">
        <v>100</v>
      </c>
    </row>
    <row r="49" spans="3:5" x14ac:dyDescent="0.25">
      <c r="C49" t="s">
        <v>1154</v>
      </c>
      <c r="D49" t="s">
        <v>210</v>
      </c>
      <c r="E49" s="67">
        <v>100</v>
      </c>
    </row>
    <row r="50" spans="3:5" x14ac:dyDescent="0.25">
      <c r="C50" t="s">
        <v>688</v>
      </c>
      <c r="D50" t="s">
        <v>205</v>
      </c>
      <c r="E50" s="67">
        <v>17.1783</v>
      </c>
    </row>
    <row r="51" spans="3:5" x14ac:dyDescent="0.25">
      <c r="C51" t="s">
        <v>1216</v>
      </c>
      <c r="D51" t="s">
        <v>205</v>
      </c>
      <c r="E51" s="67">
        <v>0</v>
      </c>
    </row>
    <row r="52" spans="3:5" x14ac:dyDescent="0.25">
      <c r="C52" t="s">
        <v>1055</v>
      </c>
      <c r="D52" t="s">
        <v>205</v>
      </c>
      <c r="E52" s="67">
        <v>4.6479999999999997</v>
      </c>
    </row>
    <row r="53" spans="3:5" x14ac:dyDescent="0.25">
      <c r="C53" t="s">
        <v>1058</v>
      </c>
      <c r="D53" t="s">
        <v>205</v>
      </c>
      <c r="E53" s="67">
        <v>30.158000000000001</v>
      </c>
    </row>
    <row r="54" spans="3:5" x14ac:dyDescent="0.25">
      <c r="C54" t="s">
        <v>124</v>
      </c>
      <c r="D54" t="s">
        <v>205</v>
      </c>
      <c r="E54" s="67">
        <v>19.428000000000001</v>
      </c>
    </row>
    <row r="55" spans="3:5" x14ac:dyDescent="0.25">
      <c r="C55" t="s">
        <v>1068</v>
      </c>
      <c r="D55" t="s">
        <v>205</v>
      </c>
      <c r="E55" s="67">
        <v>57</v>
      </c>
    </row>
    <row r="56" spans="3:5" x14ac:dyDescent="0.25">
      <c r="C56" t="s">
        <v>1073</v>
      </c>
      <c r="D56" t="s">
        <v>205</v>
      </c>
      <c r="E56" s="67">
        <v>30</v>
      </c>
    </row>
    <row r="57" spans="3:5" x14ac:dyDescent="0.25">
      <c r="C57" t="s">
        <v>1063</v>
      </c>
      <c r="D57" t="s">
        <v>205</v>
      </c>
      <c r="E57" s="67">
        <v>51</v>
      </c>
    </row>
    <row r="58" spans="3:5" x14ac:dyDescent="0.25">
      <c r="C58" t="s">
        <v>1027</v>
      </c>
      <c r="D58" t="s">
        <v>930</v>
      </c>
      <c r="E58" s="67">
        <v>1</v>
      </c>
    </row>
    <row r="59" spans="3:5" x14ac:dyDescent="0.25">
      <c r="C59" t="s">
        <v>123</v>
      </c>
      <c r="D59" t="s">
        <v>205</v>
      </c>
      <c r="E59" s="67">
        <v>7</v>
      </c>
    </row>
    <row r="60" spans="3:5" x14ac:dyDescent="0.25">
      <c r="C60" t="s">
        <v>950</v>
      </c>
      <c r="D60" t="s">
        <v>205</v>
      </c>
      <c r="E60" s="67">
        <v>0</v>
      </c>
    </row>
    <row r="61" spans="3:5" x14ac:dyDescent="0.25">
      <c r="C61" t="s">
        <v>55</v>
      </c>
      <c r="D61" t="s">
        <v>205</v>
      </c>
      <c r="E61" s="67">
        <v>0.62182400000000004</v>
      </c>
    </row>
    <row r="62" spans="3:5" x14ac:dyDescent="0.25">
      <c r="C62" t="s">
        <v>972</v>
      </c>
      <c r="D62" t="s">
        <v>205</v>
      </c>
      <c r="E62" s="67">
        <v>0</v>
      </c>
    </row>
    <row r="63" spans="3:5" x14ac:dyDescent="0.25">
      <c r="C63" t="s">
        <v>497</v>
      </c>
      <c r="D63" t="s">
        <v>205</v>
      </c>
      <c r="E63" s="67">
        <v>11.22</v>
      </c>
    </row>
    <row r="64" spans="3:5" x14ac:dyDescent="0.25">
      <c r="C64" t="s">
        <v>498</v>
      </c>
      <c r="D64" t="s">
        <v>205</v>
      </c>
      <c r="E64" s="67">
        <v>33.951999999999998</v>
      </c>
    </row>
    <row r="65" spans="2:5" x14ac:dyDescent="0.25">
      <c r="C65" t="s">
        <v>1201</v>
      </c>
      <c r="D65" t="s">
        <v>205</v>
      </c>
      <c r="E65" s="67">
        <v>0</v>
      </c>
    </row>
    <row r="66" spans="2:5" x14ac:dyDescent="0.25">
      <c r="C66" t="s">
        <v>1206</v>
      </c>
      <c r="D66" t="s">
        <v>205</v>
      </c>
      <c r="E66" s="67">
        <v>0</v>
      </c>
    </row>
    <row r="67" spans="2:5" x14ac:dyDescent="0.25">
      <c r="C67" t="s">
        <v>1961</v>
      </c>
      <c r="D67" t="s">
        <v>205</v>
      </c>
      <c r="E67" s="67">
        <v>0</v>
      </c>
    </row>
    <row r="68" spans="2:5" x14ac:dyDescent="0.25">
      <c r="C68" t="s">
        <v>67</v>
      </c>
      <c r="D68" t="s">
        <v>205</v>
      </c>
      <c r="E68" s="67">
        <v>18.337599999999998</v>
      </c>
    </row>
    <row r="69" spans="2:5" x14ac:dyDescent="0.25">
      <c r="C69" t="s">
        <v>1990</v>
      </c>
      <c r="D69" t="s">
        <v>205</v>
      </c>
      <c r="E69" s="67">
        <v>37.664000000000001</v>
      </c>
    </row>
    <row r="70" spans="2:5" x14ac:dyDescent="0.25">
      <c r="C70" t="s">
        <v>1963</v>
      </c>
      <c r="D70" t="s">
        <v>208</v>
      </c>
      <c r="E70" s="67">
        <v>0</v>
      </c>
    </row>
    <row r="71" spans="2:5" x14ac:dyDescent="0.25">
      <c r="C71" t="s">
        <v>499</v>
      </c>
      <c r="D71" t="s">
        <v>205</v>
      </c>
      <c r="E71" s="67">
        <v>81.917999999999992</v>
      </c>
    </row>
    <row r="72" spans="2:5" x14ac:dyDescent="0.25">
      <c r="C72" t="s">
        <v>1256</v>
      </c>
      <c r="D72" t="s">
        <v>205</v>
      </c>
      <c r="E72" s="67">
        <v>5.0860000000000021</v>
      </c>
    </row>
    <row r="73" spans="2:5" x14ac:dyDescent="0.25">
      <c r="C73" t="s">
        <v>1584</v>
      </c>
      <c r="D73" t="s">
        <v>205</v>
      </c>
      <c r="E73" s="67">
        <v>10</v>
      </c>
    </row>
    <row r="74" spans="2:5" x14ac:dyDescent="0.25">
      <c r="C74" t="s">
        <v>66</v>
      </c>
      <c r="D74" t="s">
        <v>205</v>
      </c>
      <c r="E74" s="67">
        <v>50.49</v>
      </c>
    </row>
    <row r="75" spans="2:5" x14ac:dyDescent="0.25">
      <c r="C75" t="s">
        <v>1033</v>
      </c>
      <c r="D75" t="s">
        <v>205</v>
      </c>
      <c r="E75" s="67">
        <v>60</v>
      </c>
    </row>
    <row r="76" spans="2:5" x14ac:dyDescent="0.25">
      <c r="C76" t="s">
        <v>1039</v>
      </c>
      <c r="D76" t="s">
        <v>205</v>
      </c>
      <c r="E76" s="67">
        <v>61</v>
      </c>
    </row>
    <row r="77" spans="2:5" x14ac:dyDescent="0.25">
      <c r="C77" t="s">
        <v>1046</v>
      </c>
      <c r="D77" t="s">
        <v>930</v>
      </c>
      <c r="E77" s="67">
        <v>1</v>
      </c>
    </row>
    <row r="78" spans="2:5" x14ac:dyDescent="0.25">
      <c r="B78" t="s">
        <v>136</v>
      </c>
      <c r="C78" t="s">
        <v>510</v>
      </c>
      <c r="D78" t="s">
        <v>205</v>
      </c>
      <c r="E78" s="67">
        <v>5.8464</v>
      </c>
    </row>
    <row r="79" spans="2:5" x14ac:dyDescent="0.25">
      <c r="C79" t="s">
        <v>937</v>
      </c>
      <c r="D79" t="s">
        <v>930</v>
      </c>
      <c r="E79" s="67">
        <v>1</v>
      </c>
    </row>
    <row r="80" spans="2:5" x14ac:dyDescent="0.25">
      <c r="B80" t="s">
        <v>144</v>
      </c>
      <c r="C80" t="s">
        <v>512</v>
      </c>
      <c r="D80" t="s">
        <v>205</v>
      </c>
      <c r="E80" s="67">
        <v>0.29699999999999999</v>
      </c>
    </row>
    <row r="81" spans="1:5" x14ac:dyDescent="0.25">
      <c r="C81" t="s">
        <v>1120</v>
      </c>
      <c r="D81" t="s">
        <v>205</v>
      </c>
      <c r="E81" s="67">
        <v>15.5</v>
      </c>
    </row>
    <row r="82" spans="1:5" x14ac:dyDescent="0.25">
      <c r="C82" t="s">
        <v>1126</v>
      </c>
      <c r="D82" t="s">
        <v>205</v>
      </c>
      <c r="E82" s="67">
        <v>9.1999999999999993</v>
      </c>
    </row>
    <row r="83" spans="1:5" x14ac:dyDescent="0.25">
      <c r="C83" t="s">
        <v>1114</v>
      </c>
      <c r="D83" t="s">
        <v>205</v>
      </c>
      <c r="E83" s="67">
        <v>11</v>
      </c>
    </row>
    <row r="84" spans="1:5" x14ac:dyDescent="0.25">
      <c r="C84" t="s">
        <v>1112</v>
      </c>
      <c r="D84" t="s">
        <v>205</v>
      </c>
      <c r="E84" s="67">
        <v>5.4</v>
      </c>
    </row>
    <row r="85" spans="1:5" x14ac:dyDescent="0.25">
      <c r="C85" t="s">
        <v>1236</v>
      </c>
      <c r="D85" t="s">
        <v>205</v>
      </c>
      <c r="E85" s="67">
        <v>0</v>
      </c>
    </row>
    <row r="86" spans="1:5" x14ac:dyDescent="0.25">
      <c r="C86" t="s">
        <v>125</v>
      </c>
      <c r="D86" t="s">
        <v>205</v>
      </c>
      <c r="E86" s="67">
        <v>41.2</v>
      </c>
    </row>
    <row r="87" spans="1:5" x14ac:dyDescent="0.25">
      <c r="C87" t="s">
        <v>1231</v>
      </c>
      <c r="D87" t="s">
        <v>208</v>
      </c>
      <c r="E87" s="67">
        <v>0</v>
      </c>
    </row>
    <row r="88" spans="1:5" x14ac:dyDescent="0.25">
      <c r="A88" t="s">
        <v>130</v>
      </c>
      <c r="B88" t="s">
        <v>880</v>
      </c>
      <c r="C88" t="s">
        <v>883</v>
      </c>
      <c r="D88" t="s">
        <v>881</v>
      </c>
      <c r="E88" s="67">
        <v>0</v>
      </c>
    </row>
    <row r="89" spans="1:5" x14ac:dyDescent="0.25">
      <c r="B89" t="s">
        <v>135</v>
      </c>
      <c r="C89" t="s">
        <v>901</v>
      </c>
      <c r="D89" t="s">
        <v>208</v>
      </c>
      <c r="E89" s="67">
        <v>50</v>
      </c>
    </row>
    <row r="90" spans="1:5" x14ac:dyDescent="0.25">
      <c r="B90" t="s">
        <v>132</v>
      </c>
      <c r="C90" t="s">
        <v>47</v>
      </c>
      <c r="D90" t="s">
        <v>890</v>
      </c>
      <c r="E90" s="67">
        <v>0.4</v>
      </c>
    </row>
    <row r="91" spans="1:5" x14ac:dyDescent="0.25">
      <c r="B91" t="s">
        <v>136</v>
      </c>
      <c r="C91" t="s">
        <v>1361</v>
      </c>
      <c r="D91" t="s">
        <v>205</v>
      </c>
      <c r="E91" s="67">
        <v>99</v>
      </c>
    </row>
    <row r="92" spans="1:5" x14ac:dyDescent="0.25">
      <c r="C92" t="s">
        <v>1350</v>
      </c>
      <c r="D92" t="s">
        <v>205</v>
      </c>
      <c r="E92" s="67">
        <v>34</v>
      </c>
    </row>
    <row r="93" spans="1:5" x14ac:dyDescent="0.25">
      <c r="C93" t="s">
        <v>1355</v>
      </c>
      <c r="D93" t="s">
        <v>205</v>
      </c>
      <c r="E93" s="67">
        <v>28</v>
      </c>
    </row>
    <row r="94" spans="1:5" x14ac:dyDescent="0.25">
      <c r="C94" t="s">
        <v>1369</v>
      </c>
      <c r="D94" t="s">
        <v>205</v>
      </c>
      <c r="E94" s="67">
        <v>35</v>
      </c>
    </row>
    <row r="95" spans="1:5" x14ac:dyDescent="0.25">
      <c r="C95" t="s">
        <v>1365</v>
      </c>
      <c r="D95" t="s">
        <v>205</v>
      </c>
      <c r="E95" s="67">
        <v>24</v>
      </c>
    </row>
    <row r="96" spans="1:5" x14ac:dyDescent="0.25">
      <c r="C96" t="s">
        <v>509</v>
      </c>
      <c r="D96" t="s">
        <v>205</v>
      </c>
      <c r="E96" s="67">
        <v>5.6609999999999996</v>
      </c>
    </row>
    <row r="97" spans="3:5" x14ac:dyDescent="0.25">
      <c r="C97" t="s">
        <v>1860</v>
      </c>
      <c r="D97" t="s">
        <v>205</v>
      </c>
      <c r="E97" s="67">
        <v>3.4</v>
      </c>
    </row>
    <row r="98" spans="3:5" x14ac:dyDescent="0.25">
      <c r="C98" t="s">
        <v>1854</v>
      </c>
      <c r="D98" t="s">
        <v>205</v>
      </c>
      <c r="E98" s="67">
        <v>1.9</v>
      </c>
    </row>
    <row r="99" spans="3:5" x14ac:dyDescent="0.25">
      <c r="C99" t="s">
        <v>1845</v>
      </c>
      <c r="D99" t="s">
        <v>205</v>
      </c>
      <c r="E99" s="67">
        <v>5.5</v>
      </c>
    </row>
    <row r="100" spans="3:5" x14ac:dyDescent="0.25">
      <c r="C100" t="s">
        <v>120</v>
      </c>
      <c r="D100" t="s">
        <v>205</v>
      </c>
      <c r="E100" s="67">
        <v>0.26447999999999999</v>
      </c>
    </row>
    <row r="101" spans="3:5" x14ac:dyDescent="0.25">
      <c r="C101" t="s">
        <v>2019</v>
      </c>
      <c r="D101" t="s">
        <v>208</v>
      </c>
      <c r="E101" s="67">
        <v>0</v>
      </c>
    </row>
    <row r="102" spans="3:5" x14ac:dyDescent="0.25">
      <c r="C102" t="s">
        <v>1877</v>
      </c>
      <c r="D102" t="s">
        <v>205</v>
      </c>
      <c r="E102" s="67">
        <v>0</v>
      </c>
    </row>
    <row r="103" spans="3:5" x14ac:dyDescent="0.25">
      <c r="C103" t="s">
        <v>827</v>
      </c>
      <c r="D103" t="s">
        <v>205</v>
      </c>
      <c r="E103" s="67">
        <v>3</v>
      </c>
    </row>
    <row r="104" spans="3:5" x14ac:dyDescent="0.25">
      <c r="C104" t="s">
        <v>101</v>
      </c>
      <c r="D104" t="s">
        <v>208</v>
      </c>
      <c r="E104" s="67">
        <v>0</v>
      </c>
    </row>
    <row r="105" spans="3:5" x14ac:dyDescent="0.25">
      <c r="C105" t="s">
        <v>500</v>
      </c>
      <c r="D105" t="s">
        <v>205</v>
      </c>
      <c r="E105" s="67">
        <v>0</v>
      </c>
    </row>
    <row r="106" spans="3:5" x14ac:dyDescent="0.25">
      <c r="C106" t="s">
        <v>100</v>
      </c>
      <c r="D106" t="s">
        <v>205</v>
      </c>
      <c r="E106" s="67">
        <v>12</v>
      </c>
    </row>
    <row r="107" spans="3:5" x14ac:dyDescent="0.25">
      <c r="C107" t="s">
        <v>119</v>
      </c>
      <c r="D107" t="s">
        <v>205</v>
      </c>
      <c r="E107" s="67">
        <v>3.2099999999999995</v>
      </c>
    </row>
    <row r="108" spans="3:5" x14ac:dyDescent="0.25">
      <c r="C108" t="s">
        <v>113</v>
      </c>
      <c r="D108" t="s">
        <v>205</v>
      </c>
      <c r="E108" s="67">
        <v>7.36</v>
      </c>
    </row>
    <row r="109" spans="3:5" x14ac:dyDescent="0.25">
      <c r="C109" t="s">
        <v>76</v>
      </c>
      <c r="D109" t="s">
        <v>208</v>
      </c>
      <c r="E109" s="67">
        <v>4.74</v>
      </c>
    </row>
    <row r="110" spans="3:5" x14ac:dyDescent="0.25">
      <c r="C110" t="s">
        <v>823</v>
      </c>
      <c r="D110" t="s">
        <v>205</v>
      </c>
      <c r="E110" s="67">
        <v>50</v>
      </c>
    </row>
    <row r="111" spans="3:5" x14ac:dyDescent="0.25">
      <c r="C111" t="s">
        <v>1702</v>
      </c>
      <c r="D111" t="s">
        <v>205</v>
      </c>
      <c r="E111" s="67">
        <v>1.2000000000000002</v>
      </c>
    </row>
    <row r="112" spans="3:5" x14ac:dyDescent="0.25">
      <c r="C112" t="s">
        <v>78</v>
      </c>
      <c r="D112" t="s">
        <v>205</v>
      </c>
      <c r="E112" s="67">
        <v>31.720000000000002</v>
      </c>
    </row>
    <row r="113" spans="3:5" x14ac:dyDescent="0.25">
      <c r="C113" t="s">
        <v>906</v>
      </c>
      <c r="D113" t="s">
        <v>208</v>
      </c>
      <c r="E113" s="67">
        <v>60</v>
      </c>
    </row>
    <row r="114" spans="3:5" x14ac:dyDescent="0.25">
      <c r="C114" t="s">
        <v>73</v>
      </c>
      <c r="D114" t="s">
        <v>205</v>
      </c>
      <c r="E114" s="67">
        <v>43.92</v>
      </c>
    </row>
    <row r="115" spans="3:5" x14ac:dyDescent="0.25">
      <c r="C115" t="s">
        <v>912</v>
      </c>
      <c r="D115" t="s">
        <v>205</v>
      </c>
      <c r="E115" s="67">
        <v>1.948</v>
      </c>
    </row>
    <row r="116" spans="3:5" x14ac:dyDescent="0.25">
      <c r="C116" t="s">
        <v>916</v>
      </c>
      <c r="D116" t="s">
        <v>205</v>
      </c>
      <c r="E116" s="67">
        <v>2.556</v>
      </c>
    </row>
    <row r="117" spans="3:5" x14ac:dyDescent="0.25">
      <c r="C117" t="s">
        <v>1374</v>
      </c>
      <c r="D117" t="s">
        <v>205</v>
      </c>
      <c r="E117" s="67">
        <v>99</v>
      </c>
    </row>
    <row r="118" spans="3:5" x14ac:dyDescent="0.25">
      <c r="C118" t="s">
        <v>1344</v>
      </c>
      <c r="D118" t="s">
        <v>205</v>
      </c>
      <c r="E118" s="67">
        <v>37</v>
      </c>
    </row>
    <row r="119" spans="3:5" x14ac:dyDescent="0.25">
      <c r="C119" t="s">
        <v>1376</v>
      </c>
      <c r="D119" t="s">
        <v>205</v>
      </c>
      <c r="E119" s="67">
        <v>0</v>
      </c>
    </row>
    <row r="120" spans="3:5" x14ac:dyDescent="0.25">
      <c r="C120" t="s">
        <v>1663</v>
      </c>
      <c r="D120" t="s">
        <v>205</v>
      </c>
      <c r="E120" s="67">
        <v>0</v>
      </c>
    </row>
    <row r="121" spans="3:5" x14ac:dyDescent="0.25">
      <c r="C121" t="s">
        <v>1668</v>
      </c>
      <c r="D121" t="s">
        <v>205</v>
      </c>
      <c r="E121" s="67">
        <v>0</v>
      </c>
    </row>
    <row r="122" spans="3:5" x14ac:dyDescent="0.25">
      <c r="C122" t="s">
        <v>1752</v>
      </c>
      <c r="D122" t="s">
        <v>205</v>
      </c>
      <c r="E122" s="67">
        <v>6.2</v>
      </c>
    </row>
    <row r="123" spans="3:5" x14ac:dyDescent="0.25">
      <c r="C123" t="s">
        <v>1746</v>
      </c>
      <c r="D123" t="s">
        <v>205</v>
      </c>
      <c r="E123" s="67">
        <v>14</v>
      </c>
    </row>
    <row r="124" spans="3:5" x14ac:dyDescent="0.25">
      <c r="C124" t="s">
        <v>743</v>
      </c>
      <c r="D124" t="s">
        <v>205</v>
      </c>
      <c r="E124" s="67">
        <v>0</v>
      </c>
    </row>
    <row r="125" spans="3:5" x14ac:dyDescent="0.25">
      <c r="C125" t="s">
        <v>1557</v>
      </c>
      <c r="D125" t="s">
        <v>205</v>
      </c>
      <c r="E125" s="67">
        <v>65.600000000000009</v>
      </c>
    </row>
    <row r="126" spans="3:5" x14ac:dyDescent="0.25">
      <c r="C126" t="s">
        <v>93</v>
      </c>
      <c r="D126" t="s">
        <v>205</v>
      </c>
      <c r="E126" s="67">
        <v>0.18760000000000002</v>
      </c>
    </row>
    <row r="127" spans="3:5" x14ac:dyDescent="0.25">
      <c r="C127" t="s">
        <v>95</v>
      </c>
      <c r="D127" t="s">
        <v>205</v>
      </c>
      <c r="E127" s="67">
        <v>0.27</v>
      </c>
    </row>
    <row r="128" spans="3:5" x14ac:dyDescent="0.25">
      <c r="C128" t="s">
        <v>1833</v>
      </c>
      <c r="D128" t="s">
        <v>205</v>
      </c>
      <c r="E128" s="67">
        <v>2.35</v>
      </c>
    </row>
    <row r="129" spans="3:5" x14ac:dyDescent="0.25">
      <c r="C129" t="s">
        <v>506</v>
      </c>
      <c r="D129" t="s">
        <v>205</v>
      </c>
      <c r="E129" s="67">
        <v>0.52500000000000002</v>
      </c>
    </row>
    <row r="130" spans="3:5" x14ac:dyDescent="0.25">
      <c r="C130" t="s">
        <v>86</v>
      </c>
      <c r="D130" t="s">
        <v>205</v>
      </c>
      <c r="E130" s="67">
        <v>0</v>
      </c>
    </row>
    <row r="131" spans="3:5" x14ac:dyDescent="0.25">
      <c r="C131" t="s">
        <v>80</v>
      </c>
      <c r="D131" t="s">
        <v>205</v>
      </c>
      <c r="E131" s="67">
        <v>0.18200000000000002</v>
      </c>
    </row>
    <row r="132" spans="3:5" x14ac:dyDescent="0.25">
      <c r="C132" t="s">
        <v>1886</v>
      </c>
      <c r="D132" t="s">
        <v>205</v>
      </c>
      <c r="E132" s="67">
        <v>6.4249999999999998</v>
      </c>
    </row>
    <row r="133" spans="3:5" x14ac:dyDescent="0.25">
      <c r="C133" t="s">
        <v>53</v>
      </c>
      <c r="D133" t="s">
        <v>205</v>
      </c>
      <c r="E133" s="67">
        <v>0</v>
      </c>
    </row>
    <row r="134" spans="3:5" x14ac:dyDescent="0.25">
      <c r="C134" t="s">
        <v>1806</v>
      </c>
      <c r="D134" t="s">
        <v>205</v>
      </c>
      <c r="E134" s="67">
        <v>0</v>
      </c>
    </row>
    <row r="135" spans="3:5" x14ac:dyDescent="0.25">
      <c r="C135" t="s">
        <v>1674</v>
      </c>
      <c r="D135" t="s">
        <v>205</v>
      </c>
      <c r="E135" s="67">
        <v>8.1</v>
      </c>
    </row>
    <row r="136" spans="3:5" x14ac:dyDescent="0.25">
      <c r="C136" t="s">
        <v>1685</v>
      </c>
      <c r="D136" t="s">
        <v>205</v>
      </c>
      <c r="E136" s="67">
        <v>16.8</v>
      </c>
    </row>
    <row r="137" spans="3:5" x14ac:dyDescent="0.25">
      <c r="C137" t="s">
        <v>1688</v>
      </c>
      <c r="D137" t="s">
        <v>205</v>
      </c>
      <c r="E137" s="67">
        <v>6.5</v>
      </c>
    </row>
    <row r="138" spans="3:5" x14ac:dyDescent="0.25">
      <c r="C138" t="s">
        <v>1692</v>
      </c>
      <c r="D138" t="s">
        <v>205</v>
      </c>
      <c r="E138" s="67">
        <v>14.35</v>
      </c>
    </row>
    <row r="139" spans="3:5" x14ac:dyDescent="0.25">
      <c r="C139" t="s">
        <v>1698</v>
      </c>
      <c r="D139" t="s">
        <v>205</v>
      </c>
      <c r="E139" s="67">
        <v>5.25</v>
      </c>
    </row>
    <row r="140" spans="3:5" x14ac:dyDescent="0.25">
      <c r="C140" t="s">
        <v>814</v>
      </c>
      <c r="D140" t="s">
        <v>205</v>
      </c>
      <c r="E140" s="67">
        <v>120</v>
      </c>
    </row>
    <row r="141" spans="3:5" x14ac:dyDescent="0.25">
      <c r="C141" t="s">
        <v>77</v>
      </c>
      <c r="D141" t="s">
        <v>205</v>
      </c>
      <c r="E141" s="67">
        <v>20.299099999999999</v>
      </c>
    </row>
    <row r="142" spans="3:5" x14ac:dyDescent="0.25">
      <c r="C142" t="s">
        <v>1705</v>
      </c>
      <c r="D142" t="s">
        <v>205</v>
      </c>
      <c r="E142" s="67">
        <v>0.89999999999999991</v>
      </c>
    </row>
    <row r="143" spans="3:5" x14ac:dyDescent="0.25">
      <c r="C143" t="s">
        <v>1710</v>
      </c>
      <c r="D143" t="s">
        <v>205</v>
      </c>
      <c r="E143" s="67">
        <v>4.3499999999999996</v>
      </c>
    </row>
    <row r="144" spans="3:5" x14ac:dyDescent="0.25">
      <c r="C144" t="s">
        <v>90</v>
      </c>
      <c r="D144" t="s">
        <v>2047</v>
      </c>
      <c r="E144" s="67">
        <v>0.68</v>
      </c>
    </row>
    <row r="145" spans="1:5" x14ac:dyDescent="0.25">
      <c r="C145" t="s">
        <v>511</v>
      </c>
      <c r="D145" t="s">
        <v>205</v>
      </c>
      <c r="E145" s="67">
        <v>10.260000000000002</v>
      </c>
    </row>
    <row r="146" spans="1:5" x14ac:dyDescent="0.25">
      <c r="C146" t="s">
        <v>723</v>
      </c>
      <c r="D146" t="s">
        <v>205</v>
      </c>
      <c r="E146" s="67">
        <v>77.046750000000003</v>
      </c>
    </row>
    <row r="147" spans="1:5" x14ac:dyDescent="0.25">
      <c r="B147" t="s">
        <v>144</v>
      </c>
      <c r="C147" t="s">
        <v>872</v>
      </c>
      <c r="D147" t="s">
        <v>208</v>
      </c>
      <c r="E147" s="67">
        <v>0</v>
      </c>
    </row>
    <row r="148" spans="1:5" x14ac:dyDescent="0.25">
      <c r="C148" t="s">
        <v>705</v>
      </c>
      <c r="D148" t="s">
        <v>205</v>
      </c>
      <c r="E148" s="67">
        <v>0.156</v>
      </c>
    </row>
    <row r="149" spans="1:5" x14ac:dyDescent="0.25">
      <c r="C149" t="s">
        <v>1299</v>
      </c>
      <c r="D149" t="s">
        <v>205</v>
      </c>
      <c r="E149" s="67">
        <v>18</v>
      </c>
    </row>
    <row r="150" spans="1:5" x14ac:dyDescent="0.25">
      <c r="C150" t="s">
        <v>1295</v>
      </c>
      <c r="D150" t="s">
        <v>205</v>
      </c>
      <c r="E150" s="67">
        <v>1.4102599999999998</v>
      </c>
    </row>
    <row r="151" spans="1:5" x14ac:dyDescent="0.25">
      <c r="C151" t="s">
        <v>1275</v>
      </c>
      <c r="D151" t="s">
        <v>205</v>
      </c>
      <c r="E151" s="67">
        <v>0.2</v>
      </c>
    </row>
    <row r="152" spans="1:5" x14ac:dyDescent="0.25">
      <c r="C152" t="s">
        <v>1290</v>
      </c>
      <c r="D152" t="s">
        <v>205</v>
      </c>
      <c r="E152" s="67">
        <v>3.8000000000000003</v>
      </c>
    </row>
    <row r="153" spans="1:5" x14ac:dyDescent="0.25">
      <c r="C153" t="s">
        <v>1303</v>
      </c>
      <c r="D153" t="s">
        <v>205</v>
      </c>
      <c r="E153" s="67">
        <v>4</v>
      </c>
    </row>
    <row r="154" spans="1:5" x14ac:dyDescent="0.25">
      <c r="C154" t="s">
        <v>87</v>
      </c>
      <c r="D154" t="s">
        <v>205</v>
      </c>
      <c r="E154" s="67">
        <v>16.554000000000002</v>
      </c>
    </row>
    <row r="155" spans="1:5" x14ac:dyDescent="0.25">
      <c r="C155" t="s">
        <v>1283</v>
      </c>
      <c r="D155" t="s">
        <v>205</v>
      </c>
      <c r="E155" s="67">
        <v>0.08</v>
      </c>
    </row>
    <row r="156" spans="1:5" x14ac:dyDescent="0.25">
      <c r="A156" t="s">
        <v>147</v>
      </c>
      <c r="B156" t="s">
        <v>136</v>
      </c>
      <c r="C156" t="s">
        <v>114</v>
      </c>
      <c r="D156" t="s">
        <v>205</v>
      </c>
      <c r="E156" s="67">
        <v>12</v>
      </c>
    </row>
    <row r="157" spans="1:5" x14ac:dyDescent="0.25">
      <c r="C157" t="s">
        <v>116</v>
      </c>
      <c r="D157" t="s">
        <v>205</v>
      </c>
      <c r="E157" s="67">
        <v>3</v>
      </c>
    </row>
    <row r="158" spans="1:5" x14ac:dyDescent="0.25">
      <c r="A158" t="s">
        <v>131</v>
      </c>
      <c r="B158" t="s">
        <v>137</v>
      </c>
      <c r="C158" t="s">
        <v>115</v>
      </c>
      <c r="D158" t="s">
        <v>209</v>
      </c>
      <c r="E158" s="67">
        <v>1</v>
      </c>
    </row>
    <row r="159" spans="1:5" x14ac:dyDescent="0.25">
      <c r="C159" t="s">
        <v>1215</v>
      </c>
      <c r="D159" t="s">
        <v>2044</v>
      </c>
      <c r="E159" s="67">
        <v>0</v>
      </c>
    </row>
    <row r="160" spans="1:5" x14ac:dyDescent="0.25">
      <c r="C160" t="s">
        <v>735</v>
      </c>
      <c r="D160" t="s">
        <v>2044</v>
      </c>
      <c r="E160" s="67">
        <v>0</v>
      </c>
    </row>
    <row r="161" spans="3:5" x14ac:dyDescent="0.25">
      <c r="C161" t="s">
        <v>1610</v>
      </c>
      <c r="D161">
        <v>0</v>
      </c>
      <c r="E161" s="67">
        <v>0</v>
      </c>
    </row>
    <row r="162" spans="3:5" x14ac:dyDescent="0.25">
      <c r="C162" t="s">
        <v>1607</v>
      </c>
      <c r="D162">
        <v>0</v>
      </c>
      <c r="E162" s="67">
        <v>0</v>
      </c>
    </row>
    <row r="163" spans="3:5" x14ac:dyDescent="0.25">
      <c r="C163" t="s">
        <v>1604</v>
      </c>
      <c r="D163">
        <v>0</v>
      </c>
      <c r="E163" s="67">
        <v>0</v>
      </c>
    </row>
    <row r="164" spans="3:5" x14ac:dyDescent="0.25">
      <c r="C164" t="s">
        <v>1601</v>
      </c>
      <c r="D164">
        <v>0</v>
      </c>
      <c r="E164" s="67">
        <v>0</v>
      </c>
    </row>
    <row r="165" spans="3:5" x14ac:dyDescent="0.25">
      <c r="C165" t="s">
        <v>1613</v>
      </c>
      <c r="D165">
        <v>0</v>
      </c>
      <c r="E165" s="67">
        <v>0</v>
      </c>
    </row>
    <row r="166" spans="3:5" x14ac:dyDescent="0.25">
      <c r="C166" t="s">
        <v>1616</v>
      </c>
      <c r="D166">
        <v>0</v>
      </c>
      <c r="E166" s="67">
        <v>0</v>
      </c>
    </row>
    <row r="167" spans="3:5" x14ac:dyDescent="0.25">
      <c r="C167" t="s">
        <v>1618</v>
      </c>
      <c r="D167">
        <v>0</v>
      </c>
      <c r="E167" s="67">
        <v>0</v>
      </c>
    </row>
    <row r="168" spans="3:5" x14ac:dyDescent="0.25">
      <c r="C168" t="s">
        <v>1011</v>
      </c>
      <c r="D168" t="s">
        <v>2044</v>
      </c>
      <c r="E168" s="67">
        <v>0</v>
      </c>
    </row>
    <row r="169" spans="3:5" x14ac:dyDescent="0.25">
      <c r="C169" t="s">
        <v>965</v>
      </c>
      <c r="D169" t="s">
        <v>962</v>
      </c>
      <c r="E169" s="67">
        <v>0.18000000000000002</v>
      </c>
    </row>
    <row r="170" spans="3:5" x14ac:dyDescent="0.25">
      <c r="C170" t="s">
        <v>1264</v>
      </c>
      <c r="D170">
        <v>0</v>
      </c>
      <c r="E170" s="67">
        <v>0</v>
      </c>
    </row>
    <row r="171" spans="3:5" x14ac:dyDescent="0.25">
      <c r="C171" t="s">
        <v>1019</v>
      </c>
      <c r="D171">
        <v>0</v>
      </c>
      <c r="E171" s="67">
        <v>0</v>
      </c>
    </row>
    <row r="172" spans="3:5" x14ac:dyDescent="0.25">
      <c r="C172" t="s">
        <v>989</v>
      </c>
      <c r="D172" t="s">
        <v>962</v>
      </c>
      <c r="E172" s="67">
        <v>0</v>
      </c>
    </row>
    <row r="173" spans="3:5" x14ac:dyDescent="0.25">
      <c r="C173" t="s">
        <v>1228</v>
      </c>
      <c r="D173">
        <v>0</v>
      </c>
      <c r="E173" s="67">
        <v>0</v>
      </c>
    </row>
    <row r="174" spans="3:5" x14ac:dyDescent="0.25">
      <c r="C174" t="s">
        <v>1271</v>
      </c>
      <c r="D174" t="s">
        <v>1267</v>
      </c>
      <c r="E174" s="67">
        <v>0</v>
      </c>
    </row>
    <row r="175" spans="3:5" x14ac:dyDescent="0.25">
      <c r="C175" t="s">
        <v>1196</v>
      </c>
      <c r="D175" t="s">
        <v>2044</v>
      </c>
      <c r="E175" s="67">
        <v>0</v>
      </c>
    </row>
    <row r="176" spans="3:5" x14ac:dyDescent="0.25">
      <c r="C176" t="s">
        <v>1226</v>
      </c>
      <c r="D176" t="s">
        <v>2044</v>
      </c>
      <c r="E176" s="67">
        <v>0</v>
      </c>
    </row>
    <row r="177" spans="2:5" x14ac:dyDescent="0.25">
      <c r="C177" t="s">
        <v>958</v>
      </c>
      <c r="D177" t="s">
        <v>2044</v>
      </c>
      <c r="E177" s="67">
        <v>0</v>
      </c>
    </row>
    <row r="178" spans="2:5" x14ac:dyDescent="0.25">
      <c r="C178" t="s">
        <v>981</v>
      </c>
      <c r="D178" t="s">
        <v>2044</v>
      </c>
      <c r="E178" s="67">
        <v>0</v>
      </c>
    </row>
    <row r="179" spans="2:5" x14ac:dyDescent="0.25">
      <c r="C179" t="s">
        <v>1263</v>
      </c>
      <c r="D179" t="s">
        <v>2044</v>
      </c>
      <c r="E179" s="67">
        <v>0</v>
      </c>
    </row>
    <row r="180" spans="2:5" x14ac:dyDescent="0.25">
      <c r="C180" t="s">
        <v>952</v>
      </c>
      <c r="D180" t="s">
        <v>2044</v>
      </c>
      <c r="E180" s="67">
        <v>0</v>
      </c>
    </row>
    <row r="181" spans="2:5" x14ac:dyDescent="0.25">
      <c r="C181" t="s">
        <v>977</v>
      </c>
      <c r="D181" t="s">
        <v>2044</v>
      </c>
      <c r="E181" s="67">
        <v>0</v>
      </c>
    </row>
    <row r="182" spans="2:5" x14ac:dyDescent="0.25">
      <c r="C182" t="s">
        <v>1186</v>
      </c>
      <c r="D182" t="s">
        <v>1188</v>
      </c>
      <c r="E182" s="67">
        <v>0</v>
      </c>
    </row>
    <row r="183" spans="2:5" x14ac:dyDescent="0.25">
      <c r="C183" t="s">
        <v>127</v>
      </c>
      <c r="D183" t="s">
        <v>2044</v>
      </c>
      <c r="E183" s="67">
        <v>0.89999999999999991</v>
      </c>
    </row>
    <row r="184" spans="2:5" x14ac:dyDescent="0.25">
      <c r="B184" t="s">
        <v>135</v>
      </c>
      <c r="C184" t="s">
        <v>51</v>
      </c>
      <c r="D184" t="s">
        <v>205</v>
      </c>
      <c r="E184" s="67">
        <v>5.4</v>
      </c>
    </row>
    <row r="185" spans="2:5" x14ac:dyDescent="0.25">
      <c r="C185" t="s">
        <v>79</v>
      </c>
      <c r="D185" t="s">
        <v>208</v>
      </c>
      <c r="E185" s="67">
        <v>50</v>
      </c>
    </row>
    <row r="186" spans="2:5" x14ac:dyDescent="0.25">
      <c r="C186" t="s">
        <v>103</v>
      </c>
      <c r="D186" t="s">
        <v>208</v>
      </c>
      <c r="E186" s="67">
        <v>0</v>
      </c>
    </row>
    <row r="187" spans="2:5" x14ac:dyDescent="0.25">
      <c r="C187" t="s">
        <v>102</v>
      </c>
      <c r="D187" t="s">
        <v>208</v>
      </c>
      <c r="E187" s="67">
        <v>0</v>
      </c>
    </row>
    <row r="188" spans="2:5" x14ac:dyDescent="0.25">
      <c r="B188" t="s">
        <v>132</v>
      </c>
      <c r="C188" t="s">
        <v>994</v>
      </c>
      <c r="D188" t="s">
        <v>205</v>
      </c>
      <c r="E188" s="67">
        <v>2.6880000000000002</v>
      </c>
    </row>
    <row r="189" spans="2:5" x14ac:dyDescent="0.25">
      <c r="C189" t="s">
        <v>1001</v>
      </c>
      <c r="D189" t="s">
        <v>205</v>
      </c>
      <c r="E189" s="67">
        <v>1.56</v>
      </c>
    </row>
    <row r="190" spans="2:5" x14ac:dyDescent="0.25">
      <c r="C190" t="s">
        <v>1006</v>
      </c>
      <c r="D190" t="s">
        <v>205</v>
      </c>
      <c r="E190" s="67">
        <v>0.88</v>
      </c>
    </row>
    <row r="191" spans="2:5" x14ac:dyDescent="0.25">
      <c r="C191" t="s">
        <v>57</v>
      </c>
      <c r="D191" t="s">
        <v>205</v>
      </c>
      <c r="E191" s="67">
        <v>0.8</v>
      </c>
    </row>
    <row r="192" spans="2:5" x14ac:dyDescent="0.25">
      <c r="C192" t="s">
        <v>1641</v>
      </c>
      <c r="D192" t="s">
        <v>205</v>
      </c>
      <c r="E192" s="67">
        <v>0</v>
      </c>
    </row>
    <row r="193" spans="3:5" x14ac:dyDescent="0.25">
      <c r="C193" t="s">
        <v>1636</v>
      </c>
      <c r="D193" t="s">
        <v>205</v>
      </c>
      <c r="E193" s="67">
        <v>0</v>
      </c>
    </row>
    <row r="194" spans="3:5" x14ac:dyDescent="0.25">
      <c r="C194" t="s">
        <v>1645</v>
      </c>
      <c r="D194" t="s">
        <v>205</v>
      </c>
      <c r="E194" s="67">
        <v>0</v>
      </c>
    </row>
    <row r="195" spans="3:5" x14ac:dyDescent="0.25">
      <c r="C195" t="s">
        <v>493</v>
      </c>
      <c r="D195" t="s">
        <v>205</v>
      </c>
      <c r="E195" s="67">
        <v>8</v>
      </c>
    </row>
    <row r="196" spans="3:5" x14ac:dyDescent="0.25">
      <c r="C196" t="s">
        <v>75</v>
      </c>
      <c r="D196" t="s">
        <v>205</v>
      </c>
      <c r="E196" s="67">
        <v>0</v>
      </c>
    </row>
    <row r="197" spans="3:5" x14ac:dyDescent="0.25">
      <c r="C197" t="s">
        <v>730</v>
      </c>
      <c r="D197" t="s">
        <v>205</v>
      </c>
      <c r="E197" s="67">
        <v>14.5</v>
      </c>
    </row>
    <row r="198" spans="3:5" x14ac:dyDescent="0.25">
      <c r="C198" t="s">
        <v>715</v>
      </c>
      <c r="D198" t="s">
        <v>205</v>
      </c>
      <c r="E198" s="67">
        <v>19.491600000000002</v>
      </c>
    </row>
    <row r="199" spans="3:5" x14ac:dyDescent="0.25">
      <c r="C199" t="s">
        <v>1725</v>
      </c>
      <c r="D199" t="s">
        <v>205</v>
      </c>
      <c r="E199" s="67">
        <v>81.55</v>
      </c>
    </row>
    <row r="200" spans="3:5" x14ac:dyDescent="0.25">
      <c r="C200" t="s">
        <v>89</v>
      </c>
      <c r="D200" t="s">
        <v>205</v>
      </c>
      <c r="E200" s="67">
        <v>0</v>
      </c>
    </row>
    <row r="201" spans="3:5" x14ac:dyDescent="0.25">
      <c r="C201" t="s">
        <v>81</v>
      </c>
      <c r="D201" t="s">
        <v>205</v>
      </c>
      <c r="E201" s="67">
        <v>23.75</v>
      </c>
    </row>
    <row r="202" spans="3:5" x14ac:dyDescent="0.25">
      <c r="C202" t="s">
        <v>1656</v>
      </c>
      <c r="D202" t="s">
        <v>205</v>
      </c>
      <c r="E202" s="67">
        <v>29</v>
      </c>
    </row>
    <row r="203" spans="3:5" x14ac:dyDescent="0.25">
      <c r="C203" t="s">
        <v>1903</v>
      </c>
      <c r="D203" t="s">
        <v>205</v>
      </c>
      <c r="E203" s="67">
        <v>0.43</v>
      </c>
    </row>
    <row r="204" spans="3:5" x14ac:dyDescent="0.25">
      <c r="C204" t="s">
        <v>1904</v>
      </c>
      <c r="D204" t="s">
        <v>205</v>
      </c>
      <c r="E204" s="67">
        <v>2.0699999999999998</v>
      </c>
    </row>
    <row r="205" spans="3:5" x14ac:dyDescent="0.25">
      <c r="C205" t="s">
        <v>1813</v>
      </c>
      <c r="D205" t="s">
        <v>205</v>
      </c>
      <c r="E205" s="67">
        <v>0</v>
      </c>
    </row>
    <row r="206" spans="3:5" x14ac:dyDescent="0.25">
      <c r="C206" t="s">
        <v>96</v>
      </c>
      <c r="D206" t="s">
        <v>205</v>
      </c>
      <c r="E206" s="67">
        <v>13.600000000000001</v>
      </c>
    </row>
    <row r="207" spans="3:5" x14ac:dyDescent="0.25">
      <c r="C207" t="s">
        <v>503</v>
      </c>
      <c r="D207" t="s">
        <v>205</v>
      </c>
      <c r="E207" s="67">
        <v>15.828749999999999</v>
      </c>
    </row>
    <row r="208" spans="3:5" x14ac:dyDescent="0.25">
      <c r="C208" t="s">
        <v>494</v>
      </c>
      <c r="D208" t="s">
        <v>205</v>
      </c>
      <c r="E208" s="67">
        <v>21.56</v>
      </c>
    </row>
    <row r="209" spans="2:5" x14ac:dyDescent="0.25">
      <c r="C209" t="s">
        <v>495</v>
      </c>
      <c r="D209" t="s">
        <v>205</v>
      </c>
      <c r="E209" s="67">
        <v>2.94</v>
      </c>
    </row>
    <row r="210" spans="2:5" x14ac:dyDescent="0.25">
      <c r="C210" t="s">
        <v>1652</v>
      </c>
      <c r="D210" t="s">
        <v>205</v>
      </c>
      <c r="E210" s="67">
        <v>5</v>
      </c>
    </row>
    <row r="211" spans="2:5" x14ac:dyDescent="0.25">
      <c r="C211" t="s">
        <v>507</v>
      </c>
      <c r="D211" t="s">
        <v>205</v>
      </c>
      <c r="E211" s="67">
        <v>0</v>
      </c>
    </row>
    <row r="212" spans="2:5" x14ac:dyDescent="0.25">
      <c r="C212" t="s">
        <v>508</v>
      </c>
      <c r="D212" t="s">
        <v>205</v>
      </c>
      <c r="E212" s="67">
        <v>0</v>
      </c>
    </row>
    <row r="213" spans="2:5" x14ac:dyDescent="0.25">
      <c r="C213" t="s">
        <v>59</v>
      </c>
      <c r="D213" t="s">
        <v>205</v>
      </c>
      <c r="E213" s="67">
        <v>0</v>
      </c>
    </row>
    <row r="214" spans="2:5" x14ac:dyDescent="0.25">
      <c r="C214" t="s">
        <v>58</v>
      </c>
      <c r="D214" t="s">
        <v>205</v>
      </c>
      <c r="E214" s="67">
        <v>0.75</v>
      </c>
    </row>
    <row r="215" spans="2:5" x14ac:dyDescent="0.25">
      <c r="C215" t="s">
        <v>1015</v>
      </c>
      <c r="D215" t="s">
        <v>205</v>
      </c>
      <c r="E215" s="67">
        <v>0</v>
      </c>
    </row>
    <row r="216" spans="2:5" x14ac:dyDescent="0.25">
      <c r="B216" t="s">
        <v>136</v>
      </c>
      <c r="C216" t="s">
        <v>56</v>
      </c>
      <c r="D216" t="s">
        <v>205</v>
      </c>
      <c r="E216" s="67">
        <v>219.18299999999999</v>
      </c>
    </row>
    <row r="217" spans="2:5" x14ac:dyDescent="0.25">
      <c r="C217" t="s">
        <v>502</v>
      </c>
      <c r="D217" t="s">
        <v>205</v>
      </c>
      <c r="E217" s="67">
        <v>0.75</v>
      </c>
    </row>
    <row r="218" spans="2:5" x14ac:dyDescent="0.25">
      <c r="C218" t="s">
        <v>809</v>
      </c>
      <c r="D218" t="s">
        <v>205</v>
      </c>
      <c r="E218" s="67">
        <v>18</v>
      </c>
    </row>
    <row r="219" spans="2:5" x14ac:dyDescent="0.25">
      <c r="C219" t="s">
        <v>803</v>
      </c>
      <c r="D219" t="s">
        <v>205</v>
      </c>
      <c r="E219" s="67">
        <v>20</v>
      </c>
    </row>
    <row r="220" spans="2:5" x14ac:dyDescent="0.25">
      <c r="C220" t="s">
        <v>782</v>
      </c>
      <c r="D220" t="s">
        <v>205</v>
      </c>
      <c r="E220" s="67">
        <v>12</v>
      </c>
    </row>
    <row r="221" spans="2:5" x14ac:dyDescent="0.25">
      <c r="C221" t="s">
        <v>501</v>
      </c>
      <c r="D221" t="s">
        <v>205</v>
      </c>
      <c r="E221" s="67">
        <v>4.5</v>
      </c>
    </row>
    <row r="222" spans="2:5" x14ac:dyDescent="0.25">
      <c r="C222" t="s">
        <v>1790</v>
      </c>
      <c r="D222" t="s">
        <v>205</v>
      </c>
      <c r="E222" s="67">
        <v>1.8</v>
      </c>
    </row>
    <row r="223" spans="2:5" x14ac:dyDescent="0.25">
      <c r="C223" t="s">
        <v>1800</v>
      </c>
      <c r="D223" t="s">
        <v>205</v>
      </c>
      <c r="E223" s="67">
        <v>0</v>
      </c>
    </row>
    <row r="224" spans="2:5" x14ac:dyDescent="0.25">
      <c r="C224" t="s">
        <v>1761</v>
      </c>
      <c r="D224" t="s">
        <v>205</v>
      </c>
      <c r="E224" s="67">
        <v>0.5</v>
      </c>
    </row>
    <row r="225" spans="3:5" x14ac:dyDescent="0.25">
      <c r="C225" t="s">
        <v>1868</v>
      </c>
      <c r="D225" t="s">
        <v>205</v>
      </c>
      <c r="E225" s="67">
        <v>0</v>
      </c>
    </row>
    <row r="226" spans="3:5" x14ac:dyDescent="0.25">
      <c r="C226" t="s">
        <v>85</v>
      </c>
      <c r="D226" t="s">
        <v>205</v>
      </c>
      <c r="E226" s="67">
        <v>3.9200000000000004</v>
      </c>
    </row>
    <row r="227" spans="3:5" x14ac:dyDescent="0.25">
      <c r="C227" t="s">
        <v>1895</v>
      </c>
      <c r="D227" t="s">
        <v>205</v>
      </c>
      <c r="E227" s="67">
        <v>0</v>
      </c>
    </row>
    <row r="228" spans="3:5" x14ac:dyDescent="0.25">
      <c r="C228" t="s">
        <v>1827</v>
      </c>
      <c r="D228" t="s">
        <v>205</v>
      </c>
      <c r="E228" s="67">
        <v>71</v>
      </c>
    </row>
    <row r="229" spans="3:5" x14ac:dyDescent="0.25">
      <c r="C229" t="s">
        <v>1819</v>
      </c>
      <c r="D229" t="s">
        <v>205</v>
      </c>
      <c r="E229" s="67">
        <v>47</v>
      </c>
    </row>
    <row r="230" spans="3:5" x14ac:dyDescent="0.25">
      <c r="C230" t="s">
        <v>1561</v>
      </c>
      <c r="D230" t="s">
        <v>205</v>
      </c>
      <c r="E230" s="67">
        <v>38.700000000000003</v>
      </c>
    </row>
    <row r="231" spans="3:5" x14ac:dyDescent="0.25">
      <c r="C231" t="s">
        <v>110</v>
      </c>
      <c r="D231" t="s">
        <v>205</v>
      </c>
      <c r="E231" s="67">
        <v>4</v>
      </c>
    </row>
    <row r="232" spans="3:5" x14ac:dyDescent="0.25">
      <c r="C232" t="s">
        <v>870</v>
      </c>
      <c r="D232" t="s">
        <v>205</v>
      </c>
      <c r="E232" s="67">
        <v>0.1</v>
      </c>
    </row>
    <row r="233" spans="3:5" x14ac:dyDescent="0.25">
      <c r="C233" t="s">
        <v>104</v>
      </c>
      <c r="D233" t="s">
        <v>205</v>
      </c>
      <c r="E233" s="67">
        <v>0</v>
      </c>
    </row>
    <row r="234" spans="3:5" x14ac:dyDescent="0.25">
      <c r="C234" t="s">
        <v>105</v>
      </c>
      <c r="D234" t="s">
        <v>205</v>
      </c>
      <c r="E234" s="67">
        <v>0</v>
      </c>
    </row>
    <row r="235" spans="3:5" x14ac:dyDescent="0.25">
      <c r="C235" t="s">
        <v>106</v>
      </c>
      <c r="D235" t="s">
        <v>205</v>
      </c>
      <c r="E235" s="67">
        <v>0</v>
      </c>
    </row>
    <row r="236" spans="3:5" x14ac:dyDescent="0.25">
      <c r="C236" t="s">
        <v>789</v>
      </c>
      <c r="D236" t="s">
        <v>205</v>
      </c>
      <c r="E236" s="67">
        <v>8.5670000000000002</v>
      </c>
    </row>
    <row r="237" spans="3:5" x14ac:dyDescent="0.25">
      <c r="C237" t="s">
        <v>72</v>
      </c>
      <c r="D237" t="s">
        <v>205</v>
      </c>
      <c r="E237" s="67">
        <v>32.5</v>
      </c>
    </row>
    <row r="238" spans="3:5" x14ac:dyDescent="0.25">
      <c r="C238" t="s">
        <v>94</v>
      </c>
      <c r="D238" t="s">
        <v>205</v>
      </c>
      <c r="E238" s="67">
        <v>15</v>
      </c>
    </row>
    <row r="239" spans="3:5" x14ac:dyDescent="0.25">
      <c r="C239" t="s">
        <v>49</v>
      </c>
      <c r="D239" t="s">
        <v>205</v>
      </c>
      <c r="E239" s="67">
        <v>10.323</v>
      </c>
    </row>
    <row r="240" spans="3:5" x14ac:dyDescent="0.25">
      <c r="C240" t="s">
        <v>109</v>
      </c>
      <c r="D240" t="s">
        <v>205</v>
      </c>
      <c r="E240" s="67">
        <v>38.4</v>
      </c>
    </row>
    <row r="241" spans="2:5" x14ac:dyDescent="0.25">
      <c r="C241" t="s">
        <v>82</v>
      </c>
      <c r="D241" t="s">
        <v>205</v>
      </c>
      <c r="E241" s="67">
        <v>0</v>
      </c>
    </row>
    <row r="242" spans="2:5" x14ac:dyDescent="0.25">
      <c r="C242" t="s">
        <v>52</v>
      </c>
      <c r="D242" t="s">
        <v>205</v>
      </c>
      <c r="E242" s="67">
        <v>11.76</v>
      </c>
    </row>
    <row r="243" spans="2:5" x14ac:dyDescent="0.25">
      <c r="C243" t="s">
        <v>797</v>
      </c>
      <c r="D243" t="s">
        <v>205</v>
      </c>
      <c r="E243" s="67">
        <v>14</v>
      </c>
    </row>
    <row r="244" spans="2:5" x14ac:dyDescent="0.25">
      <c r="B244" t="s">
        <v>144</v>
      </c>
      <c r="C244" t="s">
        <v>924</v>
      </c>
      <c r="D244" t="s">
        <v>205</v>
      </c>
      <c r="E244" s="67">
        <v>10</v>
      </c>
    </row>
    <row r="245" spans="2:5" x14ac:dyDescent="0.25">
      <c r="C245" t="s">
        <v>1946</v>
      </c>
      <c r="D245" t="s">
        <v>205</v>
      </c>
      <c r="E245" s="67">
        <v>0</v>
      </c>
    </row>
    <row r="246" spans="2:5" x14ac:dyDescent="0.25">
      <c r="C246" t="s">
        <v>1945</v>
      </c>
      <c r="D246" t="s">
        <v>205</v>
      </c>
      <c r="E246" s="67">
        <v>0</v>
      </c>
    </row>
    <row r="247" spans="2:5" x14ac:dyDescent="0.25">
      <c r="C247" t="s">
        <v>864</v>
      </c>
      <c r="D247" t="s">
        <v>205</v>
      </c>
      <c r="E247" s="67">
        <v>0.36</v>
      </c>
    </row>
    <row r="248" spans="2:5" x14ac:dyDescent="0.25">
      <c r="C248" t="s">
        <v>2026</v>
      </c>
      <c r="D248" t="s">
        <v>205</v>
      </c>
      <c r="E248" s="67">
        <v>50.75</v>
      </c>
    </row>
    <row r="249" spans="2:5" x14ac:dyDescent="0.25">
      <c r="C249" t="s">
        <v>2023</v>
      </c>
      <c r="D249" t="s">
        <v>205</v>
      </c>
      <c r="E249" s="67">
        <v>279</v>
      </c>
    </row>
    <row r="250" spans="2:5" x14ac:dyDescent="0.25">
      <c r="C250" t="s">
        <v>88</v>
      </c>
      <c r="D250" t="s">
        <v>205</v>
      </c>
      <c r="E250" s="67">
        <v>0</v>
      </c>
    </row>
    <row r="251" spans="2:5" x14ac:dyDescent="0.25">
      <c r="C251" t="s">
        <v>851</v>
      </c>
      <c r="D251" t="s">
        <v>205</v>
      </c>
      <c r="E251" s="67">
        <v>0</v>
      </c>
    </row>
    <row r="252" spans="2:5" x14ac:dyDescent="0.25">
      <c r="C252" t="s">
        <v>117</v>
      </c>
      <c r="D252" t="s">
        <v>208</v>
      </c>
      <c r="E252" s="67">
        <v>0</v>
      </c>
    </row>
    <row r="253" spans="2:5" x14ac:dyDescent="0.25">
      <c r="C253" t="s">
        <v>2036</v>
      </c>
      <c r="D253" t="s">
        <v>205</v>
      </c>
      <c r="E253" s="67">
        <v>1.52</v>
      </c>
    </row>
    <row r="254" spans="2:5" x14ac:dyDescent="0.25">
      <c r="C254" t="s">
        <v>2032</v>
      </c>
      <c r="D254" t="s">
        <v>205</v>
      </c>
      <c r="E254" s="67">
        <v>0</v>
      </c>
    </row>
    <row r="255" spans="2:5" x14ac:dyDescent="0.25">
      <c r="C255" t="s">
        <v>1574</v>
      </c>
      <c r="D255" t="s">
        <v>205</v>
      </c>
      <c r="E255" s="67">
        <v>7.68</v>
      </c>
    </row>
    <row r="256" spans="2:5" x14ac:dyDescent="0.25">
      <c r="C256" t="s">
        <v>99</v>
      </c>
      <c r="D256" t="s">
        <v>205</v>
      </c>
      <c r="E256" s="67">
        <v>0</v>
      </c>
    </row>
    <row r="257" spans="2:5" x14ac:dyDescent="0.25">
      <c r="C257" t="s">
        <v>504</v>
      </c>
      <c r="D257" t="s">
        <v>205</v>
      </c>
      <c r="E257" s="67">
        <v>132.6</v>
      </c>
    </row>
    <row r="258" spans="2:5" x14ac:dyDescent="0.25">
      <c r="C258" t="s">
        <v>505</v>
      </c>
      <c r="D258" t="s">
        <v>205</v>
      </c>
      <c r="E258" s="67">
        <v>70.3</v>
      </c>
    </row>
    <row r="259" spans="2:5" x14ac:dyDescent="0.25">
      <c r="C259" t="s">
        <v>833</v>
      </c>
      <c r="D259" t="s">
        <v>208</v>
      </c>
      <c r="E259" s="67">
        <v>0</v>
      </c>
    </row>
    <row r="260" spans="2:5" x14ac:dyDescent="0.25">
      <c r="C260" t="s">
        <v>838</v>
      </c>
      <c r="D260" t="s">
        <v>208</v>
      </c>
      <c r="E260" s="67">
        <v>0</v>
      </c>
    </row>
    <row r="261" spans="2:5" x14ac:dyDescent="0.25">
      <c r="C261" t="s">
        <v>845</v>
      </c>
      <c r="D261" t="s">
        <v>208</v>
      </c>
      <c r="E261" s="67">
        <v>0</v>
      </c>
    </row>
    <row r="262" spans="2:5" x14ac:dyDescent="0.25">
      <c r="C262" t="s">
        <v>849</v>
      </c>
      <c r="D262" t="s">
        <v>208</v>
      </c>
      <c r="E262" s="67">
        <v>0</v>
      </c>
    </row>
    <row r="263" spans="2:5" x14ac:dyDescent="0.25">
      <c r="C263" t="s">
        <v>841</v>
      </c>
      <c r="D263" t="s">
        <v>208</v>
      </c>
      <c r="E263" s="67">
        <v>0</v>
      </c>
    </row>
    <row r="264" spans="2:5" x14ac:dyDescent="0.25">
      <c r="B264" t="s">
        <v>145</v>
      </c>
      <c r="C264" t="s">
        <v>754</v>
      </c>
      <c r="D264" t="s">
        <v>205</v>
      </c>
      <c r="E264" s="67">
        <v>0.75239999999999996</v>
      </c>
    </row>
    <row r="265" spans="2:5" x14ac:dyDescent="0.25">
      <c r="C265" t="s">
        <v>767</v>
      </c>
      <c r="D265" t="s">
        <v>2048</v>
      </c>
      <c r="E265" s="67">
        <v>6</v>
      </c>
    </row>
    <row r="266" spans="2:5" x14ac:dyDescent="0.25">
      <c r="C266" t="s">
        <v>98</v>
      </c>
      <c r="D266" t="s">
        <v>205</v>
      </c>
      <c r="E266" s="67">
        <v>0</v>
      </c>
    </row>
  </sheetData>
  <pageMargins left="0.7" right="0.7" top="0.75" bottom="0.75" header="0.3" footer="0.3"/>
  <pageSetup paperSize="9" orientation="portrait" horizontalDpi="4294967293" verticalDpi="0"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I41"/>
  <sheetViews>
    <sheetView workbookViewId="0">
      <selection activeCell="G33" sqref="G33"/>
    </sheetView>
  </sheetViews>
  <sheetFormatPr baseColWidth="10" defaultRowHeight="15" x14ac:dyDescent="0.25"/>
  <cols>
    <col min="1" max="1" width="32.42578125" bestFit="1" customWidth="1"/>
    <col min="2" max="2" width="23.85546875" bestFit="1" customWidth="1"/>
    <col min="3" max="3" width="18.28515625" bestFit="1" customWidth="1"/>
    <col min="4" max="4" width="34.140625" bestFit="1" customWidth="1"/>
    <col min="7" max="7" width="23.85546875" bestFit="1" customWidth="1"/>
    <col min="8" max="8" width="18.28515625" bestFit="1" customWidth="1"/>
    <col min="9" max="9" width="34.140625" bestFit="1" customWidth="1"/>
  </cols>
  <sheetData>
    <row r="3" spans="1:9" x14ac:dyDescent="0.25">
      <c r="A3" s="98" t="s">
        <v>2051</v>
      </c>
      <c r="G3" s="98" t="s">
        <v>2052</v>
      </c>
    </row>
    <row r="5" spans="1:9" x14ac:dyDescent="0.25">
      <c r="A5" s="68" t="s">
        <v>6</v>
      </c>
      <c r="B5" s="68" t="s">
        <v>25</v>
      </c>
      <c r="C5" s="68" t="s">
        <v>2041</v>
      </c>
      <c r="D5" s="68" t="s">
        <v>2042</v>
      </c>
      <c r="G5" s="68" t="s">
        <v>25</v>
      </c>
      <c r="H5" s="68" t="s">
        <v>2041</v>
      </c>
      <c r="I5" s="68" t="s">
        <v>2042</v>
      </c>
    </row>
    <row r="6" spans="1:9" x14ac:dyDescent="0.25">
      <c r="A6" s="88" t="s">
        <v>1332</v>
      </c>
      <c r="B6" s="71" t="s">
        <v>150</v>
      </c>
      <c r="C6" s="76">
        <v>1</v>
      </c>
      <c r="D6" s="75" t="s">
        <v>212</v>
      </c>
      <c r="G6" s="71" t="s">
        <v>150</v>
      </c>
      <c r="H6" s="76">
        <v>1</v>
      </c>
      <c r="I6" s="75" t="s">
        <v>212</v>
      </c>
    </row>
    <row r="7" spans="1:9" x14ac:dyDescent="0.25">
      <c r="A7" s="89"/>
      <c r="B7" s="77"/>
      <c r="C7" s="79">
        <v>9.25</v>
      </c>
      <c r="D7" s="78" t="s">
        <v>2044</v>
      </c>
      <c r="G7" s="77"/>
      <c r="H7" s="79">
        <v>9.25</v>
      </c>
      <c r="I7" s="78" t="s">
        <v>2044</v>
      </c>
    </row>
    <row r="8" spans="1:9" x14ac:dyDescent="0.25">
      <c r="A8" s="89"/>
      <c r="B8" s="71" t="s">
        <v>137</v>
      </c>
      <c r="C8" s="76">
        <v>75.56</v>
      </c>
      <c r="D8" s="75" t="s">
        <v>205</v>
      </c>
      <c r="G8" s="69" t="s">
        <v>880</v>
      </c>
      <c r="H8" s="70">
        <v>0</v>
      </c>
      <c r="I8" s="11" t="s">
        <v>881</v>
      </c>
    </row>
    <row r="9" spans="1:9" x14ac:dyDescent="0.25">
      <c r="A9" s="89"/>
      <c r="B9" s="74"/>
      <c r="C9" s="76">
        <v>40057.975399999996</v>
      </c>
      <c r="D9" s="75" t="s">
        <v>2044</v>
      </c>
      <c r="G9" s="71" t="s">
        <v>137</v>
      </c>
      <c r="H9" s="76">
        <v>75.56</v>
      </c>
      <c r="I9" s="75" t="s">
        <v>205</v>
      </c>
    </row>
    <row r="10" spans="1:9" x14ac:dyDescent="0.25">
      <c r="A10" s="89"/>
      <c r="B10" s="77"/>
      <c r="C10" s="79">
        <v>1</v>
      </c>
      <c r="D10" s="78" t="s">
        <v>930</v>
      </c>
      <c r="G10" s="74"/>
      <c r="H10" s="76">
        <v>1</v>
      </c>
      <c r="I10" s="75" t="s">
        <v>209</v>
      </c>
    </row>
    <row r="11" spans="1:9" x14ac:dyDescent="0.25">
      <c r="A11" s="89"/>
      <c r="B11" s="71" t="s">
        <v>135</v>
      </c>
      <c r="C11" s="73">
        <v>21</v>
      </c>
      <c r="D11" s="72" t="s">
        <v>205</v>
      </c>
      <c r="G11" s="74"/>
      <c r="H11" s="76">
        <v>40058.875399999997</v>
      </c>
      <c r="I11" s="75" t="s">
        <v>2044</v>
      </c>
    </row>
    <row r="12" spans="1:9" x14ac:dyDescent="0.25">
      <c r="A12" s="89"/>
      <c r="B12" s="74"/>
      <c r="C12" s="76">
        <v>1.0396000000000001</v>
      </c>
      <c r="D12" s="75" t="s">
        <v>208</v>
      </c>
      <c r="G12" s="74"/>
      <c r="H12" s="76">
        <v>1</v>
      </c>
      <c r="I12" s="75" t="s">
        <v>930</v>
      </c>
    </row>
    <row r="13" spans="1:9" x14ac:dyDescent="0.25">
      <c r="A13" s="89"/>
      <c r="B13" s="77"/>
      <c r="C13" s="79">
        <v>100</v>
      </c>
      <c r="D13" s="78" t="s">
        <v>210</v>
      </c>
      <c r="G13" s="77"/>
      <c r="H13" s="79">
        <v>0.18000000000000002</v>
      </c>
      <c r="I13" s="78" t="s">
        <v>962</v>
      </c>
    </row>
    <row r="14" spans="1:9" x14ac:dyDescent="0.25">
      <c r="A14" s="89"/>
      <c r="B14" s="71" t="s">
        <v>132</v>
      </c>
      <c r="C14" s="73">
        <v>586.70172400000001</v>
      </c>
      <c r="D14" s="72" t="s">
        <v>205</v>
      </c>
      <c r="G14" s="71" t="s">
        <v>135</v>
      </c>
      <c r="H14" s="73">
        <v>26.4</v>
      </c>
      <c r="I14" s="72" t="s">
        <v>205</v>
      </c>
    </row>
    <row r="15" spans="1:9" x14ac:dyDescent="0.25">
      <c r="A15" s="89"/>
      <c r="B15" s="74"/>
      <c r="C15" s="76">
        <v>0</v>
      </c>
      <c r="D15" s="75" t="s">
        <v>208</v>
      </c>
      <c r="G15" s="74"/>
      <c r="H15" s="76">
        <v>101.03960000000001</v>
      </c>
      <c r="I15" s="75" t="s">
        <v>208</v>
      </c>
    </row>
    <row r="16" spans="1:9" x14ac:dyDescent="0.25">
      <c r="A16" s="89"/>
      <c r="B16" s="74"/>
      <c r="C16" s="76">
        <v>2</v>
      </c>
      <c r="D16" s="75" t="s">
        <v>930</v>
      </c>
      <c r="G16" s="77"/>
      <c r="H16" s="79">
        <v>100</v>
      </c>
      <c r="I16" s="78" t="s">
        <v>210</v>
      </c>
    </row>
    <row r="17" spans="1:9" x14ac:dyDescent="0.25">
      <c r="A17" s="89"/>
      <c r="B17" s="77"/>
      <c r="C17" s="79">
        <v>400</v>
      </c>
      <c r="D17" s="78" t="s">
        <v>210</v>
      </c>
      <c r="G17" s="71" t="s">
        <v>132</v>
      </c>
      <c r="H17" s="73">
        <v>831.10007400000006</v>
      </c>
      <c r="I17" s="72" t="s">
        <v>205</v>
      </c>
    </row>
    <row r="18" spans="1:9" x14ac:dyDescent="0.25">
      <c r="A18" s="89"/>
      <c r="B18" s="80" t="s">
        <v>136</v>
      </c>
      <c r="C18" s="82">
        <v>5.8464</v>
      </c>
      <c r="D18" s="81" t="s">
        <v>205</v>
      </c>
      <c r="G18" s="74"/>
      <c r="H18" s="76">
        <v>0.4</v>
      </c>
      <c r="I18" s="75" t="s">
        <v>890</v>
      </c>
    </row>
    <row r="19" spans="1:9" x14ac:dyDescent="0.25">
      <c r="A19" s="89"/>
      <c r="B19" s="74"/>
      <c r="C19" s="76">
        <v>1</v>
      </c>
      <c r="D19" s="75" t="s">
        <v>930</v>
      </c>
      <c r="G19" s="74"/>
      <c r="H19" s="76">
        <v>2</v>
      </c>
      <c r="I19" s="75" t="s">
        <v>930</v>
      </c>
    </row>
    <row r="20" spans="1:9" x14ac:dyDescent="0.25">
      <c r="A20" s="89"/>
      <c r="B20" s="74" t="s">
        <v>144</v>
      </c>
      <c r="C20" s="76">
        <v>82.596999999999994</v>
      </c>
      <c r="D20" s="75" t="s">
        <v>205</v>
      </c>
      <c r="G20" s="77"/>
      <c r="H20" s="79">
        <v>400</v>
      </c>
      <c r="I20" s="78" t="s">
        <v>210</v>
      </c>
    </row>
    <row r="21" spans="1:9" x14ac:dyDescent="0.25">
      <c r="A21" s="90"/>
      <c r="B21" s="77"/>
      <c r="C21" s="79">
        <v>0</v>
      </c>
      <c r="D21" s="78" t="s">
        <v>208</v>
      </c>
      <c r="G21" s="71" t="s">
        <v>136</v>
      </c>
      <c r="H21" s="73">
        <v>1502.0843299999999</v>
      </c>
      <c r="I21" s="72" t="s">
        <v>205</v>
      </c>
    </row>
    <row r="22" spans="1:9" x14ac:dyDescent="0.25">
      <c r="A22" s="91" t="s">
        <v>130</v>
      </c>
      <c r="B22" s="71" t="s">
        <v>880</v>
      </c>
      <c r="C22" s="73">
        <v>0</v>
      </c>
      <c r="D22" s="72" t="s">
        <v>881</v>
      </c>
      <c r="G22" s="74"/>
      <c r="H22" s="76">
        <v>64.739999999999995</v>
      </c>
      <c r="I22" s="75" t="s">
        <v>208</v>
      </c>
    </row>
    <row r="23" spans="1:9" x14ac:dyDescent="0.25">
      <c r="A23" s="92"/>
      <c r="B23" s="74" t="s">
        <v>135</v>
      </c>
      <c r="C23" s="76">
        <v>50</v>
      </c>
      <c r="D23" s="75" t="s">
        <v>208</v>
      </c>
      <c r="G23" s="74"/>
      <c r="H23" s="76">
        <v>0.68</v>
      </c>
      <c r="I23" s="75" t="s">
        <v>2047</v>
      </c>
    </row>
    <row r="24" spans="1:9" x14ac:dyDescent="0.25">
      <c r="A24" s="92"/>
      <c r="B24" s="74" t="s">
        <v>132</v>
      </c>
      <c r="C24" s="76">
        <v>0.4</v>
      </c>
      <c r="D24" s="75" t="s">
        <v>890</v>
      </c>
      <c r="G24" s="77"/>
      <c r="H24" s="79">
        <v>1</v>
      </c>
      <c r="I24" s="78" t="s">
        <v>930</v>
      </c>
    </row>
    <row r="25" spans="1:9" x14ac:dyDescent="0.25">
      <c r="A25" s="92"/>
      <c r="B25" s="74" t="s">
        <v>136</v>
      </c>
      <c r="C25" s="76">
        <v>909.23492999999996</v>
      </c>
      <c r="D25" s="75" t="s">
        <v>205</v>
      </c>
      <c r="G25" s="71" t="s">
        <v>144</v>
      </c>
      <c r="H25" s="73">
        <v>679.00725999999997</v>
      </c>
      <c r="I25" s="72" t="s">
        <v>205</v>
      </c>
    </row>
    <row r="26" spans="1:9" x14ac:dyDescent="0.25">
      <c r="A26" s="92"/>
      <c r="B26" s="74"/>
      <c r="C26" s="76">
        <v>64.739999999999995</v>
      </c>
      <c r="D26" s="75" t="s">
        <v>208</v>
      </c>
      <c r="G26" s="71" t="s">
        <v>145</v>
      </c>
      <c r="H26" s="73">
        <v>2.7524000000000002</v>
      </c>
      <c r="I26" s="72" t="s">
        <v>205</v>
      </c>
    </row>
    <row r="27" spans="1:9" x14ac:dyDescent="0.25">
      <c r="A27" s="92"/>
      <c r="B27" s="74"/>
      <c r="C27" s="76">
        <v>0.68</v>
      </c>
      <c r="D27" s="75" t="s">
        <v>2047</v>
      </c>
      <c r="G27" s="77"/>
      <c r="H27" s="79">
        <v>6</v>
      </c>
      <c r="I27" s="78" t="s">
        <v>2048</v>
      </c>
    </row>
    <row r="28" spans="1:9" x14ac:dyDescent="0.25">
      <c r="A28" s="92"/>
      <c r="B28" s="74" t="s">
        <v>144</v>
      </c>
      <c r="C28" s="76">
        <v>44.20026</v>
      </c>
      <c r="D28" s="75" t="s">
        <v>205</v>
      </c>
    </row>
    <row r="29" spans="1:9" x14ac:dyDescent="0.25">
      <c r="A29" s="93"/>
      <c r="B29" s="77"/>
      <c r="C29" s="79">
        <v>0</v>
      </c>
      <c r="D29" s="78" t="s">
        <v>208</v>
      </c>
    </row>
    <row r="30" spans="1:9" x14ac:dyDescent="0.25">
      <c r="A30" s="97" t="s">
        <v>147</v>
      </c>
      <c r="B30" s="69" t="s">
        <v>136</v>
      </c>
      <c r="C30" s="70">
        <v>15</v>
      </c>
      <c r="D30" s="11" t="s">
        <v>205</v>
      </c>
    </row>
    <row r="31" spans="1:9" x14ac:dyDescent="0.25">
      <c r="A31" s="94" t="s">
        <v>131</v>
      </c>
      <c r="B31" s="71" t="s">
        <v>137</v>
      </c>
      <c r="C31" s="76">
        <v>1</v>
      </c>
      <c r="D31" s="75" t="s">
        <v>209</v>
      </c>
    </row>
    <row r="32" spans="1:9" x14ac:dyDescent="0.25">
      <c r="A32" s="95"/>
      <c r="B32" s="74"/>
      <c r="C32" s="76">
        <v>0.89999999999999991</v>
      </c>
      <c r="D32" s="75" t="s">
        <v>2044</v>
      </c>
    </row>
    <row r="33" spans="1:4" x14ac:dyDescent="0.25">
      <c r="A33" s="95"/>
      <c r="B33" s="77"/>
      <c r="C33" s="79">
        <v>0.18000000000000002</v>
      </c>
      <c r="D33" s="78" t="s">
        <v>962</v>
      </c>
    </row>
    <row r="34" spans="1:4" x14ac:dyDescent="0.25">
      <c r="A34" s="95"/>
      <c r="B34" s="71" t="s">
        <v>135</v>
      </c>
      <c r="C34" s="73">
        <v>5.4</v>
      </c>
      <c r="D34" s="72" t="s">
        <v>205</v>
      </c>
    </row>
    <row r="35" spans="1:4" x14ac:dyDescent="0.25">
      <c r="A35" s="95"/>
      <c r="B35" s="77"/>
      <c r="C35" s="79">
        <v>50</v>
      </c>
      <c r="D35" s="78" t="s">
        <v>208</v>
      </c>
    </row>
    <row r="36" spans="1:4" x14ac:dyDescent="0.25">
      <c r="A36" s="95"/>
      <c r="B36" s="80" t="s">
        <v>132</v>
      </c>
      <c r="C36" s="82">
        <v>244.39834999999999</v>
      </c>
      <c r="D36" s="81" t="s">
        <v>205</v>
      </c>
    </row>
    <row r="37" spans="1:4" x14ac:dyDescent="0.25">
      <c r="A37" s="95"/>
      <c r="B37" s="83" t="s">
        <v>136</v>
      </c>
      <c r="C37" s="84">
        <v>572.00300000000004</v>
      </c>
      <c r="D37" s="85" t="s">
        <v>205</v>
      </c>
    </row>
    <row r="38" spans="1:4" x14ac:dyDescent="0.25">
      <c r="A38" s="95"/>
      <c r="B38" s="71" t="s">
        <v>144</v>
      </c>
      <c r="C38" s="73">
        <v>552.21</v>
      </c>
      <c r="D38" s="72" t="s">
        <v>205</v>
      </c>
    </row>
    <row r="39" spans="1:4" x14ac:dyDescent="0.25">
      <c r="A39" s="95"/>
      <c r="B39" s="77"/>
      <c r="C39" s="79">
        <v>0</v>
      </c>
      <c r="D39" s="78" t="s">
        <v>208</v>
      </c>
    </row>
    <row r="40" spans="1:4" x14ac:dyDescent="0.25">
      <c r="A40" s="95"/>
      <c r="B40" s="80" t="s">
        <v>145</v>
      </c>
      <c r="C40" s="82">
        <v>2.7524000000000002</v>
      </c>
      <c r="D40" s="81" t="s">
        <v>205</v>
      </c>
    </row>
    <row r="41" spans="1:4" x14ac:dyDescent="0.25">
      <c r="A41" s="96"/>
      <c r="B41" s="77"/>
      <c r="C41" s="79">
        <v>6</v>
      </c>
      <c r="D41" s="78" t="s">
        <v>2048</v>
      </c>
    </row>
  </sheetData>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68"/>
  <sheetViews>
    <sheetView topLeftCell="B1" workbookViewId="0">
      <selection activeCell="E32" sqref="E32"/>
    </sheetView>
  </sheetViews>
  <sheetFormatPr baseColWidth="10" defaultRowHeight="15" x14ac:dyDescent="0.25"/>
  <cols>
    <col min="1" max="1" width="255.7109375" bestFit="1" customWidth="1"/>
    <col min="2" max="2" width="51.42578125" bestFit="1" customWidth="1"/>
    <col min="3" max="3" width="69.42578125" customWidth="1"/>
    <col min="4" max="4" width="10.85546875" customWidth="1"/>
    <col min="5" max="5" width="34.140625" bestFit="1" customWidth="1"/>
    <col min="6" max="6" width="20.5703125" bestFit="1" customWidth="1"/>
    <col min="7" max="7" width="18.140625" customWidth="1"/>
  </cols>
  <sheetData>
    <row r="1" spans="1:7" x14ac:dyDescent="0.25">
      <c r="A1" s="66" t="s">
        <v>6</v>
      </c>
      <c r="B1" t="s">
        <v>2075</v>
      </c>
    </row>
    <row r="2" spans="1:7" x14ac:dyDescent="0.25">
      <c r="A2" s="66" t="s">
        <v>21</v>
      </c>
      <c r="B2" t="s">
        <v>2075</v>
      </c>
    </row>
    <row r="4" spans="1:7" x14ac:dyDescent="0.25">
      <c r="A4" s="66" t="s">
        <v>28</v>
      </c>
      <c r="B4" s="66" t="s">
        <v>15</v>
      </c>
      <c r="C4" s="66" t="s">
        <v>16</v>
      </c>
      <c r="D4" s="66" t="s">
        <v>10</v>
      </c>
      <c r="E4" s="66" t="s">
        <v>9</v>
      </c>
      <c r="F4" s="66" t="s">
        <v>2041</v>
      </c>
      <c r="G4" t="s">
        <v>2054</v>
      </c>
    </row>
    <row r="5" spans="1:7" x14ac:dyDescent="0.25">
      <c r="A5" t="s">
        <v>1184</v>
      </c>
      <c r="B5" t="s">
        <v>584</v>
      </c>
      <c r="C5" t="s">
        <v>1181</v>
      </c>
      <c r="D5">
        <v>12</v>
      </c>
      <c r="E5" t="s">
        <v>2044</v>
      </c>
      <c r="F5">
        <v>12</v>
      </c>
      <c r="G5" s="99">
        <v>1</v>
      </c>
    </row>
    <row r="6" spans="1:7" x14ac:dyDescent="0.25">
      <c r="A6" t="s">
        <v>1160</v>
      </c>
      <c r="B6" t="s">
        <v>584</v>
      </c>
      <c r="C6" t="s">
        <v>1161</v>
      </c>
      <c r="D6">
        <v>0</v>
      </c>
      <c r="E6" t="s">
        <v>2053</v>
      </c>
      <c r="F6">
        <v>0</v>
      </c>
      <c r="G6" s="99">
        <v>0</v>
      </c>
    </row>
    <row r="7" spans="1:7" x14ac:dyDescent="0.25">
      <c r="C7" t="s">
        <v>1268</v>
      </c>
      <c r="D7">
        <v>1</v>
      </c>
      <c r="E7" t="s">
        <v>1267</v>
      </c>
      <c r="F7">
        <v>0</v>
      </c>
      <c r="G7" s="99">
        <v>0</v>
      </c>
    </row>
    <row r="8" spans="1:7" x14ac:dyDescent="0.25">
      <c r="A8" t="s">
        <v>924</v>
      </c>
      <c r="B8" t="s">
        <v>308</v>
      </c>
      <c r="C8" t="s">
        <v>921</v>
      </c>
      <c r="D8">
        <v>10</v>
      </c>
      <c r="E8" t="s">
        <v>205</v>
      </c>
      <c r="F8">
        <v>10</v>
      </c>
      <c r="G8" s="99">
        <v>1</v>
      </c>
    </row>
    <row r="9" spans="1:7" x14ac:dyDescent="0.25">
      <c r="A9" t="s">
        <v>754</v>
      </c>
      <c r="B9" t="s">
        <v>593</v>
      </c>
      <c r="C9" t="s">
        <v>363</v>
      </c>
      <c r="D9">
        <v>0.76</v>
      </c>
      <c r="E9" t="s">
        <v>205</v>
      </c>
      <c r="F9">
        <v>0.75239999999999996</v>
      </c>
      <c r="G9" s="99">
        <v>0.99</v>
      </c>
    </row>
    <row r="10" spans="1:7" x14ac:dyDescent="0.25">
      <c r="A10" t="s">
        <v>1361</v>
      </c>
      <c r="B10" t="s">
        <v>585</v>
      </c>
      <c r="C10" t="s">
        <v>1347</v>
      </c>
      <c r="D10">
        <v>99</v>
      </c>
      <c r="E10" t="s">
        <v>205</v>
      </c>
      <c r="F10">
        <v>99</v>
      </c>
      <c r="G10" s="99">
        <v>1</v>
      </c>
    </row>
    <row r="11" spans="1:7" x14ac:dyDescent="0.25">
      <c r="A11" t="s">
        <v>1350</v>
      </c>
      <c r="B11" t="s">
        <v>585</v>
      </c>
      <c r="C11" t="s">
        <v>1347</v>
      </c>
      <c r="D11">
        <v>34</v>
      </c>
      <c r="E11" t="s">
        <v>205</v>
      </c>
      <c r="F11">
        <v>34</v>
      </c>
      <c r="G11" s="99">
        <v>1</v>
      </c>
    </row>
    <row r="12" spans="1:7" x14ac:dyDescent="0.25">
      <c r="A12" t="s">
        <v>1355</v>
      </c>
      <c r="B12" t="s">
        <v>585</v>
      </c>
      <c r="C12" t="s">
        <v>840</v>
      </c>
      <c r="D12">
        <v>28</v>
      </c>
      <c r="E12" t="s">
        <v>205</v>
      </c>
      <c r="F12">
        <v>28</v>
      </c>
      <c r="G12" s="99">
        <v>1</v>
      </c>
    </row>
    <row r="13" spans="1:7" x14ac:dyDescent="0.25">
      <c r="A13" t="s">
        <v>1369</v>
      </c>
      <c r="B13" t="s">
        <v>585</v>
      </c>
      <c r="C13" t="s">
        <v>840</v>
      </c>
      <c r="D13">
        <v>35</v>
      </c>
      <c r="E13" t="s">
        <v>205</v>
      </c>
      <c r="F13">
        <v>35</v>
      </c>
      <c r="G13" s="99">
        <v>1</v>
      </c>
    </row>
    <row r="14" spans="1:7" x14ac:dyDescent="0.25">
      <c r="A14" t="s">
        <v>1365</v>
      </c>
      <c r="B14" t="s">
        <v>585</v>
      </c>
      <c r="C14" t="s">
        <v>840</v>
      </c>
      <c r="D14">
        <v>24</v>
      </c>
      <c r="E14" t="s">
        <v>205</v>
      </c>
      <c r="F14">
        <v>24</v>
      </c>
      <c r="G14" s="99">
        <v>1</v>
      </c>
    </row>
    <row r="15" spans="1:7" x14ac:dyDescent="0.25">
      <c r="A15" t="s">
        <v>114</v>
      </c>
      <c r="B15" t="s">
        <v>595</v>
      </c>
      <c r="C15" t="s">
        <v>2053</v>
      </c>
      <c r="D15">
        <v>240</v>
      </c>
      <c r="E15" t="s">
        <v>205</v>
      </c>
      <c r="F15">
        <v>12</v>
      </c>
      <c r="G15" s="99">
        <v>0.05</v>
      </c>
    </row>
    <row r="16" spans="1:7" x14ac:dyDescent="0.25">
      <c r="A16" t="s">
        <v>115</v>
      </c>
      <c r="B16" t="s">
        <v>595</v>
      </c>
      <c r="C16" t="s">
        <v>2053</v>
      </c>
      <c r="D16">
        <v>2</v>
      </c>
      <c r="E16" t="s">
        <v>209</v>
      </c>
      <c r="F16">
        <v>1</v>
      </c>
      <c r="G16" s="99">
        <v>0.5</v>
      </c>
    </row>
    <row r="17" spans="1:7" x14ac:dyDescent="0.25">
      <c r="A17" t="s">
        <v>116</v>
      </c>
      <c r="B17" t="s">
        <v>595</v>
      </c>
      <c r="C17" t="s">
        <v>2053</v>
      </c>
      <c r="D17">
        <v>60</v>
      </c>
      <c r="E17" t="s">
        <v>205</v>
      </c>
      <c r="F17">
        <v>3</v>
      </c>
      <c r="G17" s="99">
        <v>0.05</v>
      </c>
    </row>
    <row r="18" spans="1:7" x14ac:dyDescent="0.25">
      <c r="A18" t="s">
        <v>61</v>
      </c>
      <c r="B18" t="s">
        <v>589</v>
      </c>
      <c r="C18" t="s">
        <v>336</v>
      </c>
      <c r="D18">
        <v>26</v>
      </c>
      <c r="E18" t="s">
        <v>2044</v>
      </c>
      <c r="F18">
        <v>3.9</v>
      </c>
      <c r="G18" s="99">
        <v>0.15</v>
      </c>
    </row>
    <row r="19" spans="1:7" x14ac:dyDescent="0.25">
      <c r="A19" t="s">
        <v>1215</v>
      </c>
      <c r="B19" t="s">
        <v>589</v>
      </c>
      <c r="C19" t="s">
        <v>1209</v>
      </c>
      <c r="D19">
        <v>0</v>
      </c>
      <c r="E19" t="s">
        <v>2044</v>
      </c>
      <c r="F19">
        <v>0</v>
      </c>
      <c r="G19" s="99">
        <v>0.49</v>
      </c>
    </row>
    <row r="20" spans="1:7" x14ac:dyDescent="0.25">
      <c r="A20" t="s">
        <v>513</v>
      </c>
      <c r="B20" t="s">
        <v>584</v>
      </c>
      <c r="C20" t="s">
        <v>422</v>
      </c>
      <c r="D20">
        <v>10</v>
      </c>
      <c r="E20" t="s">
        <v>2044</v>
      </c>
      <c r="F20">
        <v>8.6999999999999993</v>
      </c>
      <c r="G20" s="99">
        <v>0.87</v>
      </c>
    </row>
    <row r="21" spans="1:7" x14ac:dyDescent="0.25">
      <c r="A21" t="s">
        <v>514</v>
      </c>
      <c r="B21" t="s">
        <v>584</v>
      </c>
      <c r="C21" t="s">
        <v>422</v>
      </c>
      <c r="D21">
        <v>2</v>
      </c>
      <c r="E21" t="s">
        <v>2044</v>
      </c>
      <c r="F21">
        <v>1.6</v>
      </c>
      <c r="G21" s="99">
        <v>0.8</v>
      </c>
    </row>
    <row r="22" spans="1:7" x14ac:dyDescent="0.25">
      <c r="A22" t="s">
        <v>1088</v>
      </c>
      <c r="B22" t="s">
        <v>584</v>
      </c>
      <c r="C22" t="s">
        <v>422</v>
      </c>
      <c r="D22">
        <v>1</v>
      </c>
      <c r="E22" t="s">
        <v>212</v>
      </c>
      <c r="F22">
        <v>1</v>
      </c>
      <c r="G22" s="99">
        <v>1</v>
      </c>
    </row>
    <row r="23" spans="1:7" x14ac:dyDescent="0.25">
      <c r="A23" t="s">
        <v>121</v>
      </c>
      <c r="B23" t="s">
        <v>1623</v>
      </c>
      <c r="C23" t="s">
        <v>2053</v>
      </c>
      <c r="D23">
        <v>4</v>
      </c>
      <c r="E23" t="s">
        <v>2044</v>
      </c>
      <c r="F23">
        <v>3.2</v>
      </c>
      <c r="G23" s="99">
        <v>0.8</v>
      </c>
    </row>
    <row r="24" spans="1:7" x14ac:dyDescent="0.25">
      <c r="A24" t="s">
        <v>1244</v>
      </c>
      <c r="B24" t="s">
        <v>1626</v>
      </c>
      <c r="C24" t="s">
        <v>1247</v>
      </c>
      <c r="D24">
        <v>4</v>
      </c>
      <c r="E24" t="s">
        <v>2044</v>
      </c>
      <c r="F24">
        <v>1.2</v>
      </c>
      <c r="G24" s="99">
        <v>0.3</v>
      </c>
    </row>
    <row r="25" spans="1:7" x14ac:dyDescent="0.25">
      <c r="A25" t="s">
        <v>515</v>
      </c>
      <c r="B25" t="s">
        <v>584</v>
      </c>
      <c r="C25" t="s">
        <v>422</v>
      </c>
      <c r="D25">
        <v>3</v>
      </c>
      <c r="E25" t="s">
        <v>2044</v>
      </c>
      <c r="F25">
        <v>2.25</v>
      </c>
      <c r="G25" s="99">
        <v>0.75</v>
      </c>
    </row>
    <row r="26" spans="1:7" x14ac:dyDescent="0.25">
      <c r="A26" t="s">
        <v>969</v>
      </c>
      <c r="B26" t="s">
        <v>593</v>
      </c>
      <c r="C26" t="s">
        <v>348</v>
      </c>
      <c r="D26">
        <v>3</v>
      </c>
      <c r="E26" t="s">
        <v>2044</v>
      </c>
      <c r="F26">
        <v>0</v>
      </c>
      <c r="G26" s="99">
        <v>0</v>
      </c>
    </row>
    <row r="27" spans="1:7" x14ac:dyDescent="0.25">
      <c r="A27" t="s">
        <v>1962</v>
      </c>
      <c r="B27" t="s">
        <v>588</v>
      </c>
      <c r="C27" t="s">
        <v>334</v>
      </c>
      <c r="D27">
        <v>73</v>
      </c>
      <c r="E27" t="s">
        <v>205</v>
      </c>
      <c r="F27">
        <v>37.96</v>
      </c>
      <c r="G27" s="99">
        <v>0.52</v>
      </c>
    </row>
    <row r="28" spans="1:7" x14ac:dyDescent="0.25">
      <c r="A28" t="s">
        <v>1964</v>
      </c>
      <c r="B28" t="s">
        <v>1975</v>
      </c>
      <c r="C28" t="s">
        <v>1066</v>
      </c>
      <c r="D28">
        <v>35</v>
      </c>
      <c r="E28" t="s">
        <v>205</v>
      </c>
      <c r="F28">
        <v>0</v>
      </c>
      <c r="G28" s="99">
        <v>0</v>
      </c>
    </row>
    <row r="29" spans="1:7" x14ac:dyDescent="0.25">
      <c r="A29" t="s">
        <v>496</v>
      </c>
      <c r="B29" t="s">
        <v>592</v>
      </c>
      <c r="C29" t="s">
        <v>337</v>
      </c>
      <c r="D29">
        <v>31</v>
      </c>
      <c r="E29" t="s">
        <v>2044</v>
      </c>
      <c r="F29">
        <v>12.4</v>
      </c>
      <c r="G29" s="99">
        <v>0.4</v>
      </c>
    </row>
    <row r="30" spans="1:7" x14ac:dyDescent="0.25">
      <c r="A30" t="s">
        <v>735</v>
      </c>
      <c r="B30" t="s">
        <v>593</v>
      </c>
      <c r="C30" t="s">
        <v>395</v>
      </c>
      <c r="D30" t="s">
        <v>2053</v>
      </c>
      <c r="E30" t="s">
        <v>2044</v>
      </c>
      <c r="F30">
        <v>0</v>
      </c>
      <c r="G30" s="99">
        <v>0.67</v>
      </c>
    </row>
    <row r="31" spans="1:7" x14ac:dyDescent="0.25">
      <c r="A31" t="s">
        <v>1178</v>
      </c>
      <c r="B31" t="s">
        <v>597</v>
      </c>
      <c r="C31" t="s">
        <v>1137</v>
      </c>
      <c r="D31">
        <v>6</v>
      </c>
      <c r="E31" t="s">
        <v>2044</v>
      </c>
      <c r="F31">
        <v>6</v>
      </c>
      <c r="G31" s="99">
        <v>1</v>
      </c>
    </row>
    <row r="32" spans="1:7" x14ac:dyDescent="0.25">
      <c r="A32" t="s">
        <v>56</v>
      </c>
      <c r="B32" t="s">
        <v>585</v>
      </c>
      <c r="C32" t="s">
        <v>329</v>
      </c>
      <c r="D32">
        <v>219.18299999999999</v>
      </c>
      <c r="E32" t="s">
        <v>205</v>
      </c>
      <c r="F32">
        <v>219.18299999999999</v>
      </c>
      <c r="G32" s="99">
        <v>1</v>
      </c>
    </row>
    <row r="33" spans="1:7" x14ac:dyDescent="0.25">
      <c r="A33" t="s">
        <v>509</v>
      </c>
      <c r="B33" t="s">
        <v>378</v>
      </c>
      <c r="C33" t="s">
        <v>402</v>
      </c>
      <c r="D33">
        <v>11.321999999999999</v>
      </c>
      <c r="E33" t="s">
        <v>205</v>
      </c>
      <c r="F33">
        <v>5.6609999999999996</v>
      </c>
      <c r="G33" s="99">
        <v>0.5</v>
      </c>
    </row>
    <row r="34" spans="1:7" x14ac:dyDescent="0.25">
      <c r="A34" t="s">
        <v>510</v>
      </c>
      <c r="B34" t="s">
        <v>378</v>
      </c>
      <c r="C34" t="s">
        <v>402</v>
      </c>
      <c r="D34">
        <v>20.88</v>
      </c>
      <c r="E34" t="s">
        <v>205</v>
      </c>
      <c r="F34">
        <v>5.8464</v>
      </c>
      <c r="G34" s="99">
        <v>0.28000000000000003</v>
      </c>
    </row>
    <row r="35" spans="1:7" x14ac:dyDescent="0.25">
      <c r="A35" t="s">
        <v>1610</v>
      </c>
      <c r="B35" t="s">
        <v>1622</v>
      </c>
      <c r="C35" t="s">
        <v>1611</v>
      </c>
      <c r="D35" t="s">
        <v>2053</v>
      </c>
      <c r="E35" t="s">
        <v>2053</v>
      </c>
      <c r="F35">
        <v>0</v>
      </c>
      <c r="G35" s="99">
        <v>0</v>
      </c>
    </row>
    <row r="36" spans="1:7" x14ac:dyDescent="0.25">
      <c r="A36" t="s">
        <v>1607</v>
      </c>
      <c r="B36" t="s">
        <v>598</v>
      </c>
      <c r="C36" t="s">
        <v>1608</v>
      </c>
      <c r="D36" t="s">
        <v>2053</v>
      </c>
      <c r="E36" t="s">
        <v>2053</v>
      </c>
      <c r="F36">
        <v>0</v>
      </c>
      <c r="G36" s="99">
        <v>0</v>
      </c>
    </row>
    <row r="37" spans="1:7" x14ac:dyDescent="0.25">
      <c r="A37" t="s">
        <v>1604</v>
      </c>
      <c r="B37" t="s">
        <v>594</v>
      </c>
      <c r="C37" t="s">
        <v>1605</v>
      </c>
      <c r="D37" t="s">
        <v>2053</v>
      </c>
      <c r="E37" t="s">
        <v>2053</v>
      </c>
      <c r="F37">
        <v>0</v>
      </c>
      <c r="G37" s="99">
        <v>0</v>
      </c>
    </row>
    <row r="38" spans="1:7" x14ac:dyDescent="0.25">
      <c r="A38" t="s">
        <v>1601</v>
      </c>
      <c r="B38" t="s">
        <v>1628</v>
      </c>
      <c r="C38" t="s">
        <v>1599</v>
      </c>
      <c r="D38" t="s">
        <v>2053</v>
      </c>
      <c r="E38" t="s">
        <v>2053</v>
      </c>
      <c r="F38">
        <v>0</v>
      </c>
      <c r="G38" s="99">
        <v>0</v>
      </c>
    </row>
    <row r="39" spans="1:7" x14ac:dyDescent="0.25">
      <c r="A39" t="s">
        <v>1613</v>
      </c>
      <c r="B39" t="s">
        <v>1614</v>
      </c>
      <c r="C39" t="s">
        <v>2053</v>
      </c>
      <c r="D39" t="s">
        <v>2053</v>
      </c>
      <c r="E39" t="s">
        <v>2053</v>
      </c>
      <c r="F39">
        <v>0</v>
      </c>
      <c r="G39" s="99">
        <v>0</v>
      </c>
    </row>
    <row r="40" spans="1:7" x14ac:dyDescent="0.25">
      <c r="A40" t="s">
        <v>1616</v>
      </c>
      <c r="B40" t="s">
        <v>1614</v>
      </c>
      <c r="C40" t="s">
        <v>2053</v>
      </c>
      <c r="D40" t="s">
        <v>2053</v>
      </c>
      <c r="E40" t="s">
        <v>2053</v>
      </c>
      <c r="F40">
        <v>0</v>
      </c>
      <c r="G40" s="99">
        <v>0</v>
      </c>
    </row>
    <row r="41" spans="1:7" x14ac:dyDescent="0.25">
      <c r="A41" t="s">
        <v>1618</v>
      </c>
      <c r="B41" t="s">
        <v>584</v>
      </c>
      <c r="C41" t="s">
        <v>1766</v>
      </c>
      <c r="D41" t="s">
        <v>2053</v>
      </c>
      <c r="E41" t="s">
        <v>2053</v>
      </c>
      <c r="F41">
        <v>0</v>
      </c>
      <c r="G41" s="99">
        <v>0</v>
      </c>
    </row>
    <row r="42" spans="1:7" x14ac:dyDescent="0.25">
      <c r="A42" t="s">
        <v>1011</v>
      </c>
      <c r="B42" t="s">
        <v>587</v>
      </c>
      <c r="C42" t="s">
        <v>323</v>
      </c>
      <c r="D42">
        <v>4</v>
      </c>
      <c r="E42" t="s">
        <v>2044</v>
      </c>
      <c r="F42">
        <v>0</v>
      </c>
      <c r="G42" s="99">
        <v>0</v>
      </c>
    </row>
    <row r="43" spans="1:7" x14ac:dyDescent="0.25">
      <c r="A43" t="s">
        <v>1199</v>
      </c>
      <c r="B43" t="s">
        <v>587</v>
      </c>
      <c r="C43" t="s">
        <v>356</v>
      </c>
      <c r="D43">
        <v>5</v>
      </c>
      <c r="E43" t="s">
        <v>2044</v>
      </c>
      <c r="F43">
        <v>0</v>
      </c>
      <c r="G43" s="99">
        <v>0</v>
      </c>
    </row>
    <row r="44" spans="1:7" x14ac:dyDescent="0.25">
      <c r="A44" t="s">
        <v>883</v>
      </c>
      <c r="B44" t="s">
        <v>1621</v>
      </c>
      <c r="C44" t="s">
        <v>376</v>
      </c>
      <c r="D44">
        <v>152.4</v>
      </c>
      <c r="E44" t="s">
        <v>881</v>
      </c>
      <c r="F44">
        <v>0</v>
      </c>
      <c r="G44" s="99"/>
    </row>
    <row r="45" spans="1:7" x14ac:dyDescent="0.25">
      <c r="A45" t="s">
        <v>1022</v>
      </c>
      <c r="B45" t="s">
        <v>587</v>
      </c>
      <c r="C45" t="s">
        <v>323</v>
      </c>
      <c r="D45">
        <v>8</v>
      </c>
      <c r="E45" t="s">
        <v>2044</v>
      </c>
      <c r="F45">
        <v>2.64</v>
      </c>
      <c r="G45" s="99">
        <v>0.33</v>
      </c>
    </row>
    <row r="46" spans="1:7" x14ac:dyDescent="0.25">
      <c r="A46" t="s">
        <v>1956</v>
      </c>
      <c r="B46" t="s">
        <v>588</v>
      </c>
      <c r="C46" t="s">
        <v>334</v>
      </c>
      <c r="D46">
        <v>40</v>
      </c>
      <c r="E46" t="s">
        <v>205</v>
      </c>
      <c r="F46">
        <v>37.599999999999994</v>
      </c>
      <c r="G46" s="99">
        <v>0.94</v>
      </c>
    </row>
    <row r="47" spans="1:7" x14ac:dyDescent="0.25">
      <c r="A47" t="s">
        <v>1169</v>
      </c>
      <c r="B47" t="s">
        <v>584</v>
      </c>
      <c r="C47" t="s">
        <v>1109</v>
      </c>
      <c r="D47">
        <v>1</v>
      </c>
      <c r="E47" t="s">
        <v>2044</v>
      </c>
      <c r="F47">
        <v>1</v>
      </c>
      <c r="G47" s="99">
        <v>1</v>
      </c>
    </row>
    <row r="48" spans="1:7" x14ac:dyDescent="0.25">
      <c r="A48" t="s">
        <v>1171</v>
      </c>
      <c r="B48" t="s">
        <v>584</v>
      </c>
      <c r="C48" t="s">
        <v>1174</v>
      </c>
      <c r="D48">
        <v>1</v>
      </c>
      <c r="E48" t="s">
        <v>2044</v>
      </c>
      <c r="F48">
        <v>1</v>
      </c>
      <c r="G48" s="99">
        <v>1</v>
      </c>
    </row>
    <row r="49" spans="1:7" x14ac:dyDescent="0.25">
      <c r="A49" t="s">
        <v>122</v>
      </c>
      <c r="B49" t="s">
        <v>1627</v>
      </c>
      <c r="C49" t="s">
        <v>411</v>
      </c>
      <c r="D49">
        <v>8</v>
      </c>
      <c r="E49" t="s">
        <v>2044</v>
      </c>
      <c r="F49">
        <v>7.28</v>
      </c>
      <c r="G49" s="99">
        <v>0.91</v>
      </c>
    </row>
    <row r="50" spans="1:7" x14ac:dyDescent="0.25">
      <c r="A50" t="s">
        <v>928</v>
      </c>
      <c r="B50" t="s">
        <v>932</v>
      </c>
      <c r="C50" t="s">
        <v>931</v>
      </c>
      <c r="D50">
        <v>1</v>
      </c>
      <c r="E50" t="s">
        <v>930</v>
      </c>
      <c r="F50">
        <v>1</v>
      </c>
      <c r="G50" s="99">
        <v>1</v>
      </c>
    </row>
    <row r="51" spans="1:7" x14ac:dyDescent="0.25">
      <c r="A51" t="s">
        <v>128</v>
      </c>
      <c r="B51" t="s">
        <v>378</v>
      </c>
      <c r="C51" t="s">
        <v>418</v>
      </c>
      <c r="D51">
        <v>100</v>
      </c>
      <c r="E51" t="s">
        <v>2044</v>
      </c>
      <c r="F51">
        <v>95</v>
      </c>
      <c r="G51" s="99">
        <v>0.95</v>
      </c>
    </row>
    <row r="52" spans="1:7" x14ac:dyDescent="0.25">
      <c r="A52" t="s">
        <v>965</v>
      </c>
      <c r="B52" t="s">
        <v>593</v>
      </c>
      <c r="C52" t="s">
        <v>348</v>
      </c>
      <c r="D52">
        <v>0.45</v>
      </c>
      <c r="E52" t="s">
        <v>962</v>
      </c>
      <c r="F52">
        <v>0.18000000000000002</v>
      </c>
      <c r="G52" s="99">
        <v>0.4</v>
      </c>
    </row>
    <row r="53" spans="1:7" x14ac:dyDescent="0.25">
      <c r="A53" t="s">
        <v>1264</v>
      </c>
      <c r="B53" t="s">
        <v>378</v>
      </c>
      <c r="C53" t="s">
        <v>1254</v>
      </c>
      <c r="D53">
        <v>0</v>
      </c>
      <c r="E53" t="s">
        <v>2053</v>
      </c>
      <c r="F53">
        <v>0</v>
      </c>
      <c r="G53" s="99">
        <v>0</v>
      </c>
    </row>
    <row r="54" spans="1:7" x14ac:dyDescent="0.25">
      <c r="A54" t="s">
        <v>1019</v>
      </c>
      <c r="B54" t="s">
        <v>587</v>
      </c>
      <c r="C54" t="s">
        <v>323</v>
      </c>
      <c r="D54">
        <v>0</v>
      </c>
      <c r="E54" t="s">
        <v>2053</v>
      </c>
      <c r="F54">
        <v>0</v>
      </c>
      <c r="G54" s="99">
        <v>0</v>
      </c>
    </row>
    <row r="55" spans="1:7" x14ac:dyDescent="0.25">
      <c r="A55" t="s">
        <v>989</v>
      </c>
      <c r="B55" t="s">
        <v>599</v>
      </c>
      <c r="C55" t="s">
        <v>415</v>
      </c>
      <c r="D55">
        <v>0.3</v>
      </c>
      <c r="E55" t="s">
        <v>962</v>
      </c>
      <c r="F55">
        <v>0</v>
      </c>
      <c r="G55" s="99">
        <v>0</v>
      </c>
    </row>
    <row r="56" spans="1:7" x14ac:dyDescent="0.25">
      <c r="A56" t="s">
        <v>1228</v>
      </c>
      <c r="B56" t="s">
        <v>1624</v>
      </c>
      <c r="C56" t="s">
        <v>1221</v>
      </c>
      <c r="D56">
        <v>0</v>
      </c>
      <c r="E56" t="s">
        <v>2053</v>
      </c>
      <c r="F56">
        <v>0</v>
      </c>
      <c r="G56" s="99">
        <v>0</v>
      </c>
    </row>
    <row r="57" spans="1:7" x14ac:dyDescent="0.25">
      <c r="A57" t="s">
        <v>1271</v>
      </c>
      <c r="B57" t="s">
        <v>584</v>
      </c>
      <c r="C57" t="s">
        <v>1268</v>
      </c>
      <c r="D57">
        <v>1</v>
      </c>
      <c r="E57" t="s">
        <v>1267</v>
      </c>
      <c r="F57">
        <v>0</v>
      </c>
      <c r="G57" s="99">
        <v>0</v>
      </c>
    </row>
    <row r="58" spans="1:7" x14ac:dyDescent="0.25">
      <c r="A58" t="s">
        <v>1196</v>
      </c>
      <c r="B58" t="s">
        <v>587</v>
      </c>
      <c r="C58" t="s">
        <v>356</v>
      </c>
      <c r="D58">
        <v>2</v>
      </c>
      <c r="E58" t="s">
        <v>2044</v>
      </c>
      <c r="F58">
        <v>0</v>
      </c>
      <c r="G58" s="99">
        <v>0</v>
      </c>
    </row>
    <row r="59" spans="1:7" x14ac:dyDescent="0.25">
      <c r="A59" t="s">
        <v>1226</v>
      </c>
      <c r="B59" t="s">
        <v>1624</v>
      </c>
      <c r="C59" t="s">
        <v>1221</v>
      </c>
      <c r="D59">
        <v>3</v>
      </c>
      <c r="E59" t="s">
        <v>2044</v>
      </c>
      <c r="F59">
        <v>0</v>
      </c>
      <c r="G59" s="99">
        <v>0</v>
      </c>
    </row>
    <row r="60" spans="1:7" x14ac:dyDescent="0.25">
      <c r="A60" t="s">
        <v>958</v>
      </c>
      <c r="B60" t="s">
        <v>593</v>
      </c>
      <c r="C60" t="s">
        <v>348</v>
      </c>
      <c r="D60">
        <v>12</v>
      </c>
      <c r="E60" t="s">
        <v>2044</v>
      </c>
      <c r="F60">
        <v>0</v>
      </c>
      <c r="G60" s="99">
        <v>0</v>
      </c>
    </row>
    <row r="61" spans="1:7" x14ac:dyDescent="0.25">
      <c r="A61" t="s">
        <v>981</v>
      </c>
      <c r="B61" t="s">
        <v>599</v>
      </c>
      <c r="C61" t="s">
        <v>415</v>
      </c>
      <c r="D61">
        <v>3</v>
      </c>
      <c r="E61" t="s">
        <v>2044</v>
      </c>
      <c r="F61">
        <v>0</v>
      </c>
      <c r="G61" s="99">
        <v>0</v>
      </c>
    </row>
    <row r="62" spans="1:7" x14ac:dyDescent="0.25">
      <c r="A62" t="s">
        <v>1263</v>
      </c>
      <c r="B62" t="s">
        <v>378</v>
      </c>
      <c r="C62" t="s">
        <v>1254</v>
      </c>
      <c r="D62">
        <v>3</v>
      </c>
      <c r="E62" t="s">
        <v>2044</v>
      </c>
      <c r="F62">
        <v>0</v>
      </c>
      <c r="G62" s="99">
        <v>0</v>
      </c>
    </row>
    <row r="63" spans="1:7" x14ac:dyDescent="0.25">
      <c r="A63" t="s">
        <v>994</v>
      </c>
      <c r="B63" t="s">
        <v>587</v>
      </c>
      <c r="C63" t="s">
        <v>323</v>
      </c>
      <c r="D63">
        <v>4.8</v>
      </c>
      <c r="E63" t="s">
        <v>205</v>
      </c>
      <c r="F63">
        <v>2.6880000000000002</v>
      </c>
      <c r="G63" s="99">
        <v>0.56000000000000005</v>
      </c>
    </row>
    <row r="64" spans="1:7" x14ac:dyDescent="0.25">
      <c r="A64" t="s">
        <v>1860</v>
      </c>
      <c r="B64" t="s">
        <v>584</v>
      </c>
      <c r="C64" t="s">
        <v>1841</v>
      </c>
      <c r="D64">
        <v>3.4</v>
      </c>
      <c r="E64" t="s">
        <v>205</v>
      </c>
      <c r="F64">
        <v>3.4</v>
      </c>
      <c r="G64" s="99">
        <v>1</v>
      </c>
    </row>
    <row r="65" spans="1:7" x14ac:dyDescent="0.25">
      <c r="A65" t="s">
        <v>1001</v>
      </c>
      <c r="B65" t="s">
        <v>587</v>
      </c>
      <c r="C65" t="s">
        <v>323</v>
      </c>
      <c r="D65">
        <v>4</v>
      </c>
      <c r="E65" t="s">
        <v>205</v>
      </c>
      <c r="F65">
        <v>1.56</v>
      </c>
      <c r="G65" s="99">
        <v>0.39</v>
      </c>
    </row>
    <row r="66" spans="1:7" x14ac:dyDescent="0.25">
      <c r="A66" t="s">
        <v>1854</v>
      </c>
      <c r="B66" t="s">
        <v>584</v>
      </c>
      <c r="C66" t="s">
        <v>1841</v>
      </c>
      <c r="D66">
        <v>1.9</v>
      </c>
      <c r="E66" t="s">
        <v>205</v>
      </c>
      <c r="F66">
        <v>1.9</v>
      </c>
      <c r="G66" s="99">
        <v>1</v>
      </c>
    </row>
    <row r="67" spans="1:7" x14ac:dyDescent="0.25">
      <c r="A67" t="s">
        <v>1141</v>
      </c>
      <c r="B67" t="s">
        <v>584</v>
      </c>
      <c r="C67" t="s">
        <v>1144</v>
      </c>
      <c r="D67">
        <v>100</v>
      </c>
      <c r="E67" t="s">
        <v>210</v>
      </c>
      <c r="F67">
        <v>100</v>
      </c>
      <c r="G67" s="99">
        <v>1</v>
      </c>
    </row>
    <row r="68" spans="1:7" x14ac:dyDescent="0.25">
      <c r="A68" t="s">
        <v>1006</v>
      </c>
      <c r="B68" t="s">
        <v>587</v>
      </c>
      <c r="C68" t="s">
        <v>323</v>
      </c>
      <c r="D68">
        <v>4</v>
      </c>
      <c r="E68" t="s">
        <v>205</v>
      </c>
      <c r="F68">
        <v>0.88</v>
      </c>
      <c r="G68" s="99">
        <v>0.22</v>
      </c>
    </row>
    <row r="69" spans="1:7" x14ac:dyDescent="0.25">
      <c r="A69" t="s">
        <v>1845</v>
      </c>
      <c r="B69" t="s">
        <v>584</v>
      </c>
      <c r="C69" t="s">
        <v>1841</v>
      </c>
      <c r="D69">
        <v>5.5</v>
      </c>
      <c r="E69" t="s">
        <v>205</v>
      </c>
      <c r="F69">
        <v>5.5</v>
      </c>
      <c r="G69" s="99">
        <v>1</v>
      </c>
    </row>
    <row r="70" spans="1:7" x14ac:dyDescent="0.25">
      <c r="A70" t="s">
        <v>1147</v>
      </c>
      <c r="B70" t="s">
        <v>584</v>
      </c>
      <c r="C70" t="s">
        <v>1144</v>
      </c>
      <c r="D70">
        <v>100</v>
      </c>
      <c r="E70" t="s">
        <v>210</v>
      </c>
      <c r="F70">
        <v>100</v>
      </c>
      <c r="G70" s="99">
        <v>1</v>
      </c>
    </row>
    <row r="71" spans="1:7" x14ac:dyDescent="0.25">
      <c r="A71" t="s">
        <v>1150</v>
      </c>
      <c r="B71" t="s">
        <v>584</v>
      </c>
      <c r="C71" t="s">
        <v>1144</v>
      </c>
      <c r="D71">
        <v>100</v>
      </c>
      <c r="E71" t="s">
        <v>210</v>
      </c>
      <c r="F71">
        <v>100</v>
      </c>
      <c r="G71" s="99">
        <v>1</v>
      </c>
    </row>
    <row r="72" spans="1:7" x14ac:dyDescent="0.25">
      <c r="A72" t="s">
        <v>1154</v>
      </c>
      <c r="B72" t="s">
        <v>584</v>
      </c>
      <c r="C72" t="s">
        <v>1155</v>
      </c>
      <c r="D72">
        <v>100</v>
      </c>
      <c r="E72" t="s">
        <v>210</v>
      </c>
      <c r="F72">
        <v>100</v>
      </c>
      <c r="G72" s="99">
        <v>1</v>
      </c>
    </row>
    <row r="73" spans="1:7" x14ac:dyDescent="0.25">
      <c r="A73" t="s">
        <v>1087</v>
      </c>
      <c r="B73" t="s">
        <v>584</v>
      </c>
      <c r="C73" t="s">
        <v>422</v>
      </c>
      <c r="D73">
        <v>2</v>
      </c>
      <c r="E73" t="s">
        <v>2044</v>
      </c>
      <c r="F73">
        <v>1</v>
      </c>
      <c r="G73" s="99">
        <v>0.5</v>
      </c>
    </row>
    <row r="74" spans="1:7" x14ac:dyDescent="0.25">
      <c r="A74" t="s">
        <v>1083</v>
      </c>
      <c r="B74" t="s">
        <v>584</v>
      </c>
      <c r="C74" t="s">
        <v>422</v>
      </c>
      <c r="D74" t="s">
        <v>2053</v>
      </c>
      <c r="E74" t="s">
        <v>2053</v>
      </c>
      <c r="F74">
        <v>0</v>
      </c>
      <c r="G74" s="99">
        <v>1</v>
      </c>
    </row>
    <row r="75" spans="1:7" x14ac:dyDescent="0.25">
      <c r="A75" t="s">
        <v>1192</v>
      </c>
      <c r="B75" t="s">
        <v>587</v>
      </c>
      <c r="C75" t="s">
        <v>356</v>
      </c>
      <c r="D75">
        <v>1</v>
      </c>
      <c r="E75" t="s">
        <v>2044</v>
      </c>
      <c r="F75">
        <v>0</v>
      </c>
      <c r="G75" s="99">
        <v>0</v>
      </c>
    </row>
    <row r="76" spans="1:7" x14ac:dyDescent="0.25">
      <c r="A76" t="s">
        <v>952</v>
      </c>
      <c r="B76" t="s">
        <v>593</v>
      </c>
      <c r="C76" t="s">
        <v>348</v>
      </c>
      <c r="D76">
        <v>12</v>
      </c>
      <c r="E76" t="s">
        <v>2044</v>
      </c>
      <c r="F76">
        <v>0</v>
      </c>
      <c r="G76" s="99">
        <v>0</v>
      </c>
    </row>
    <row r="77" spans="1:7" x14ac:dyDescent="0.25">
      <c r="A77" t="s">
        <v>977</v>
      </c>
      <c r="B77" t="s">
        <v>599</v>
      </c>
      <c r="C77" t="s">
        <v>415</v>
      </c>
      <c r="D77">
        <v>1</v>
      </c>
      <c r="E77" t="s">
        <v>2044</v>
      </c>
      <c r="F77">
        <v>0</v>
      </c>
      <c r="G77" s="99">
        <v>0</v>
      </c>
    </row>
    <row r="78" spans="1:7" x14ac:dyDescent="0.25">
      <c r="A78" t="s">
        <v>1224</v>
      </c>
      <c r="B78" t="s">
        <v>1624</v>
      </c>
      <c r="C78" t="s">
        <v>1221</v>
      </c>
      <c r="D78">
        <v>2</v>
      </c>
      <c r="E78" t="s">
        <v>2044</v>
      </c>
      <c r="F78">
        <v>0</v>
      </c>
      <c r="G78" s="99">
        <v>0</v>
      </c>
    </row>
    <row r="79" spans="1:7" x14ac:dyDescent="0.25">
      <c r="A79" t="s">
        <v>1262</v>
      </c>
      <c r="B79" t="s">
        <v>378</v>
      </c>
      <c r="C79" t="s">
        <v>1254</v>
      </c>
      <c r="D79">
        <v>2</v>
      </c>
      <c r="E79" t="s">
        <v>2044</v>
      </c>
      <c r="F79">
        <v>0</v>
      </c>
      <c r="G79" s="99">
        <v>0</v>
      </c>
    </row>
    <row r="80" spans="1:7" x14ac:dyDescent="0.25">
      <c r="A80" t="s">
        <v>1025</v>
      </c>
      <c r="B80" t="s">
        <v>587</v>
      </c>
      <c r="C80" t="s">
        <v>323</v>
      </c>
      <c r="D80">
        <v>3</v>
      </c>
      <c r="E80" t="s">
        <v>2044</v>
      </c>
      <c r="F80">
        <v>0</v>
      </c>
      <c r="G80" s="99">
        <v>0</v>
      </c>
    </row>
    <row r="81" spans="1:7" x14ac:dyDescent="0.25">
      <c r="A81" t="s">
        <v>1186</v>
      </c>
      <c r="B81" t="s">
        <v>587</v>
      </c>
      <c r="C81" t="s">
        <v>356</v>
      </c>
      <c r="D81">
        <v>11400</v>
      </c>
      <c r="E81" t="s">
        <v>1188</v>
      </c>
      <c r="F81">
        <v>0</v>
      </c>
      <c r="G81" s="99">
        <v>0</v>
      </c>
    </row>
    <row r="82" spans="1:7" x14ac:dyDescent="0.25">
      <c r="A82" t="s">
        <v>54</v>
      </c>
      <c r="B82" t="s">
        <v>591</v>
      </c>
      <c r="C82" t="s">
        <v>321</v>
      </c>
      <c r="D82">
        <v>44287</v>
      </c>
      <c r="E82" t="s">
        <v>2044</v>
      </c>
      <c r="F82">
        <v>39858.300000000003</v>
      </c>
      <c r="G82" s="99">
        <v>0.9</v>
      </c>
    </row>
    <row r="83" spans="1:7" x14ac:dyDescent="0.25">
      <c r="A83" t="s">
        <v>701</v>
      </c>
      <c r="B83" t="s">
        <v>588</v>
      </c>
      <c r="C83" t="s">
        <v>380</v>
      </c>
      <c r="D83">
        <v>132</v>
      </c>
      <c r="E83" t="s">
        <v>208</v>
      </c>
      <c r="F83">
        <v>3.9599999999999996E-2</v>
      </c>
      <c r="G83" s="99">
        <v>2.9999999999999997E-4</v>
      </c>
    </row>
    <row r="84" spans="1:7" x14ac:dyDescent="0.25">
      <c r="A84" t="s">
        <v>126</v>
      </c>
      <c r="B84" t="s">
        <v>599</v>
      </c>
      <c r="C84" t="s">
        <v>415</v>
      </c>
      <c r="D84">
        <v>7</v>
      </c>
      <c r="E84" t="s">
        <v>2044</v>
      </c>
      <c r="F84">
        <v>2.2400000000000002</v>
      </c>
      <c r="G84" s="99">
        <v>0.32</v>
      </c>
    </row>
    <row r="85" spans="1:7" x14ac:dyDescent="0.25">
      <c r="A85" t="s">
        <v>50</v>
      </c>
      <c r="B85" t="s">
        <v>585</v>
      </c>
      <c r="C85" t="s">
        <v>312</v>
      </c>
      <c r="D85">
        <v>3</v>
      </c>
      <c r="E85" t="s">
        <v>205</v>
      </c>
      <c r="F85">
        <v>0</v>
      </c>
      <c r="G85" s="99">
        <v>0</v>
      </c>
    </row>
    <row r="86" spans="1:7" x14ac:dyDescent="0.25">
      <c r="A86" t="s">
        <v>688</v>
      </c>
      <c r="B86" t="s">
        <v>584</v>
      </c>
      <c r="C86" t="s">
        <v>374</v>
      </c>
      <c r="D86">
        <v>19.087</v>
      </c>
      <c r="E86" t="s">
        <v>205</v>
      </c>
      <c r="F86">
        <v>17.1783</v>
      </c>
      <c r="G86" s="99">
        <v>0.9</v>
      </c>
    </row>
    <row r="87" spans="1:7" x14ac:dyDescent="0.25">
      <c r="A87" t="s">
        <v>502</v>
      </c>
      <c r="B87" t="s">
        <v>598</v>
      </c>
      <c r="C87" t="s">
        <v>369</v>
      </c>
      <c r="D87">
        <v>5</v>
      </c>
      <c r="E87" t="s">
        <v>205</v>
      </c>
      <c r="F87">
        <v>0.75</v>
      </c>
      <c r="G87" s="99">
        <v>0.15</v>
      </c>
    </row>
    <row r="88" spans="1:7" x14ac:dyDescent="0.25">
      <c r="A88" t="s">
        <v>68</v>
      </c>
      <c r="B88" t="s">
        <v>593</v>
      </c>
      <c r="C88" t="s">
        <v>348</v>
      </c>
      <c r="D88">
        <v>47</v>
      </c>
      <c r="E88" t="s">
        <v>2044</v>
      </c>
      <c r="F88">
        <v>46.915399999999998</v>
      </c>
      <c r="G88" s="99">
        <v>0.99819999999999998</v>
      </c>
    </row>
    <row r="89" spans="1:7" x14ac:dyDescent="0.25">
      <c r="A89" t="s">
        <v>1223</v>
      </c>
      <c r="B89" t="s">
        <v>1624</v>
      </c>
      <c r="C89" t="s">
        <v>1221</v>
      </c>
      <c r="D89">
        <v>16</v>
      </c>
      <c r="E89" t="s">
        <v>2044</v>
      </c>
      <c r="F89">
        <v>0</v>
      </c>
      <c r="G89" s="99">
        <v>0</v>
      </c>
    </row>
    <row r="90" spans="1:7" x14ac:dyDescent="0.25">
      <c r="A90" t="s">
        <v>1216</v>
      </c>
      <c r="B90" t="s">
        <v>1624</v>
      </c>
      <c r="C90" t="s">
        <v>1221</v>
      </c>
      <c r="D90">
        <v>108</v>
      </c>
      <c r="E90" t="s">
        <v>205</v>
      </c>
      <c r="F90">
        <v>0</v>
      </c>
      <c r="G90" s="99">
        <v>0</v>
      </c>
    </row>
    <row r="91" spans="1:7" x14ac:dyDescent="0.25">
      <c r="A91" t="s">
        <v>127</v>
      </c>
      <c r="B91" t="s">
        <v>587</v>
      </c>
      <c r="C91" t="s">
        <v>323</v>
      </c>
      <c r="D91">
        <v>3</v>
      </c>
      <c r="E91" t="s">
        <v>2044</v>
      </c>
      <c r="F91">
        <v>0.89999999999999991</v>
      </c>
      <c r="G91" s="99">
        <v>0.3</v>
      </c>
    </row>
    <row r="92" spans="1:7" x14ac:dyDescent="0.25">
      <c r="A92" t="s">
        <v>1055</v>
      </c>
      <c r="B92" t="s">
        <v>1625</v>
      </c>
      <c r="C92" t="s">
        <v>420</v>
      </c>
      <c r="D92">
        <v>4.6479999999999997</v>
      </c>
      <c r="E92" t="s">
        <v>205</v>
      </c>
      <c r="F92">
        <v>4.6479999999999997</v>
      </c>
      <c r="G92" s="99">
        <v>1</v>
      </c>
    </row>
    <row r="93" spans="1:7" x14ac:dyDescent="0.25">
      <c r="A93" t="s">
        <v>1058</v>
      </c>
      <c r="B93" t="s">
        <v>1625</v>
      </c>
      <c r="C93" t="s">
        <v>420</v>
      </c>
      <c r="D93">
        <v>30.158000000000001</v>
      </c>
      <c r="E93" t="s">
        <v>205</v>
      </c>
      <c r="F93">
        <v>30.158000000000001</v>
      </c>
      <c r="G93" s="99">
        <v>1</v>
      </c>
    </row>
    <row r="94" spans="1:7" x14ac:dyDescent="0.25">
      <c r="A94" t="s">
        <v>124</v>
      </c>
      <c r="B94" t="s">
        <v>589</v>
      </c>
      <c r="C94" t="s">
        <v>413</v>
      </c>
      <c r="D94">
        <v>19.428000000000001</v>
      </c>
      <c r="E94" t="s">
        <v>205</v>
      </c>
      <c r="F94">
        <v>19.428000000000001</v>
      </c>
      <c r="G94" s="99">
        <v>1</v>
      </c>
    </row>
    <row r="95" spans="1:7" x14ac:dyDescent="0.25">
      <c r="A95" t="s">
        <v>1068</v>
      </c>
      <c r="B95" t="s">
        <v>590</v>
      </c>
      <c r="C95" t="s">
        <v>1066</v>
      </c>
      <c r="D95">
        <v>57</v>
      </c>
      <c r="E95" t="s">
        <v>205</v>
      </c>
      <c r="F95">
        <v>57</v>
      </c>
      <c r="G95" s="99">
        <v>1</v>
      </c>
    </row>
    <row r="96" spans="1:7" x14ac:dyDescent="0.25">
      <c r="A96" t="s">
        <v>1073</v>
      </c>
      <c r="B96" t="s">
        <v>590</v>
      </c>
      <c r="C96" t="s">
        <v>1070</v>
      </c>
      <c r="D96">
        <v>30</v>
      </c>
      <c r="E96" t="s">
        <v>205</v>
      </c>
      <c r="F96">
        <v>30</v>
      </c>
      <c r="G96" s="99">
        <v>1</v>
      </c>
    </row>
    <row r="97" spans="1:7" x14ac:dyDescent="0.25">
      <c r="A97" t="s">
        <v>1063</v>
      </c>
      <c r="B97" t="s">
        <v>589</v>
      </c>
      <c r="C97" t="s">
        <v>413</v>
      </c>
      <c r="D97">
        <v>51</v>
      </c>
      <c r="E97" t="s">
        <v>205</v>
      </c>
      <c r="F97">
        <v>51</v>
      </c>
      <c r="G97" s="99">
        <v>1</v>
      </c>
    </row>
    <row r="98" spans="1:7" x14ac:dyDescent="0.25">
      <c r="A98" t="s">
        <v>120</v>
      </c>
      <c r="B98" t="s">
        <v>599</v>
      </c>
      <c r="C98" t="s">
        <v>409</v>
      </c>
      <c r="D98">
        <v>0.69599999999999995</v>
      </c>
      <c r="E98" t="s">
        <v>205</v>
      </c>
      <c r="F98">
        <v>0.26447999999999999</v>
      </c>
      <c r="G98" s="99">
        <v>0.38</v>
      </c>
    </row>
    <row r="99" spans="1:7" x14ac:dyDescent="0.25">
      <c r="A99" t="s">
        <v>1027</v>
      </c>
      <c r="B99" t="s">
        <v>1625</v>
      </c>
      <c r="C99" t="s">
        <v>420</v>
      </c>
      <c r="D99">
        <v>1</v>
      </c>
      <c r="E99" t="s">
        <v>930</v>
      </c>
      <c r="F99">
        <v>1</v>
      </c>
      <c r="G99" s="99">
        <v>1</v>
      </c>
    </row>
    <row r="100" spans="1:7" x14ac:dyDescent="0.25">
      <c r="A100" t="s">
        <v>123</v>
      </c>
      <c r="B100" t="s">
        <v>1625</v>
      </c>
      <c r="C100" t="s">
        <v>420</v>
      </c>
      <c r="D100">
        <v>7</v>
      </c>
      <c r="E100" t="s">
        <v>205</v>
      </c>
      <c r="F100">
        <v>7</v>
      </c>
      <c r="G100" s="99">
        <v>1</v>
      </c>
    </row>
    <row r="101" spans="1:7" x14ac:dyDescent="0.25">
      <c r="A101" t="s">
        <v>950</v>
      </c>
      <c r="B101" t="s">
        <v>593</v>
      </c>
      <c r="C101" t="s">
        <v>348</v>
      </c>
      <c r="D101">
        <v>24</v>
      </c>
      <c r="E101" t="s">
        <v>205</v>
      </c>
      <c r="F101">
        <v>0</v>
      </c>
      <c r="G101" s="99">
        <v>0</v>
      </c>
    </row>
    <row r="102" spans="1:7" x14ac:dyDescent="0.25">
      <c r="A102" t="s">
        <v>55</v>
      </c>
      <c r="B102" t="s">
        <v>587</v>
      </c>
      <c r="C102" t="s">
        <v>323</v>
      </c>
      <c r="D102">
        <v>2.56</v>
      </c>
      <c r="E102" t="s">
        <v>205</v>
      </c>
      <c r="F102">
        <v>0.29158400000000001</v>
      </c>
      <c r="G102" s="99">
        <v>0.1139</v>
      </c>
    </row>
    <row r="103" spans="1:7" x14ac:dyDescent="0.25">
      <c r="F103">
        <v>0.33024000000000003</v>
      </c>
      <c r="G103" s="99">
        <v>0.129</v>
      </c>
    </row>
    <row r="104" spans="1:7" x14ac:dyDescent="0.25">
      <c r="A104" t="s">
        <v>809</v>
      </c>
      <c r="B104" t="s">
        <v>593</v>
      </c>
      <c r="C104" t="s">
        <v>365</v>
      </c>
      <c r="D104">
        <v>18</v>
      </c>
      <c r="E104" t="s">
        <v>205</v>
      </c>
      <c r="F104">
        <v>18</v>
      </c>
      <c r="G104" s="99">
        <v>1</v>
      </c>
    </row>
    <row r="105" spans="1:7" x14ac:dyDescent="0.25">
      <c r="A105" t="s">
        <v>2019</v>
      </c>
      <c r="B105" t="s">
        <v>593</v>
      </c>
      <c r="C105" t="s">
        <v>824</v>
      </c>
      <c r="D105" t="s">
        <v>2053</v>
      </c>
      <c r="E105" t="s">
        <v>208</v>
      </c>
      <c r="F105">
        <v>0</v>
      </c>
      <c r="G105" s="99">
        <v>0.5</v>
      </c>
    </row>
    <row r="106" spans="1:7" x14ac:dyDescent="0.25">
      <c r="A106" t="s">
        <v>803</v>
      </c>
      <c r="B106" t="s">
        <v>593</v>
      </c>
      <c r="C106" t="s">
        <v>365</v>
      </c>
      <c r="D106">
        <v>20</v>
      </c>
      <c r="E106" t="s">
        <v>205</v>
      </c>
      <c r="F106">
        <v>20</v>
      </c>
      <c r="G106" s="99">
        <v>1</v>
      </c>
    </row>
    <row r="107" spans="1:7" x14ac:dyDescent="0.25">
      <c r="A107" t="s">
        <v>782</v>
      </c>
      <c r="B107" t="s">
        <v>593</v>
      </c>
      <c r="C107" t="s">
        <v>320</v>
      </c>
      <c r="D107">
        <v>12</v>
      </c>
      <c r="E107" t="s">
        <v>205</v>
      </c>
      <c r="F107">
        <v>12</v>
      </c>
      <c r="G107" s="99">
        <v>1</v>
      </c>
    </row>
    <row r="108" spans="1:7" x14ac:dyDescent="0.25">
      <c r="A108" t="s">
        <v>872</v>
      </c>
      <c r="B108" t="s">
        <v>602</v>
      </c>
      <c r="C108" t="s">
        <v>874</v>
      </c>
      <c r="D108">
        <v>1</v>
      </c>
      <c r="E108" t="s">
        <v>208</v>
      </c>
      <c r="F108">
        <v>0</v>
      </c>
      <c r="G108" s="99"/>
    </row>
    <row r="109" spans="1:7" x14ac:dyDescent="0.25">
      <c r="A109" t="s">
        <v>1946</v>
      </c>
      <c r="B109" t="s">
        <v>585</v>
      </c>
      <c r="C109" t="s">
        <v>840</v>
      </c>
      <c r="D109">
        <v>0.1</v>
      </c>
      <c r="E109" t="s">
        <v>205</v>
      </c>
      <c r="F109">
        <v>0</v>
      </c>
      <c r="G109" s="99">
        <v>0</v>
      </c>
    </row>
    <row r="110" spans="1:7" x14ac:dyDescent="0.25">
      <c r="A110" t="s">
        <v>1945</v>
      </c>
      <c r="B110" t="s">
        <v>585</v>
      </c>
      <c r="C110" t="s">
        <v>316</v>
      </c>
      <c r="D110">
        <v>0.1</v>
      </c>
      <c r="E110" t="s">
        <v>205</v>
      </c>
      <c r="F110">
        <v>0</v>
      </c>
      <c r="G110" s="99">
        <v>0</v>
      </c>
    </row>
    <row r="111" spans="1:7" x14ac:dyDescent="0.25">
      <c r="A111" t="s">
        <v>512</v>
      </c>
      <c r="B111" t="s">
        <v>1625</v>
      </c>
      <c r="C111" t="s">
        <v>420</v>
      </c>
      <c r="D111">
        <v>0.29699999999999999</v>
      </c>
      <c r="E111" t="s">
        <v>205</v>
      </c>
      <c r="F111">
        <v>0.29699999999999999</v>
      </c>
      <c r="G111" s="99">
        <v>1</v>
      </c>
    </row>
    <row r="112" spans="1:7" x14ac:dyDescent="0.25">
      <c r="A112" t="s">
        <v>51</v>
      </c>
      <c r="B112" t="s">
        <v>584</v>
      </c>
      <c r="C112" t="s">
        <v>318</v>
      </c>
      <c r="D112">
        <v>5.4</v>
      </c>
      <c r="E112" t="s">
        <v>205</v>
      </c>
      <c r="F112">
        <v>5.4</v>
      </c>
      <c r="G112" s="99">
        <v>1</v>
      </c>
    </row>
    <row r="113" spans="1:7" x14ac:dyDescent="0.25">
      <c r="A113" t="s">
        <v>972</v>
      </c>
      <c r="B113" t="s">
        <v>599</v>
      </c>
      <c r="C113" t="s">
        <v>415</v>
      </c>
      <c r="D113">
        <v>75</v>
      </c>
      <c r="E113" t="s">
        <v>205</v>
      </c>
      <c r="F113">
        <v>0</v>
      </c>
      <c r="G113" s="99">
        <v>0</v>
      </c>
    </row>
    <row r="114" spans="1:7" x14ac:dyDescent="0.25">
      <c r="A114" t="s">
        <v>497</v>
      </c>
      <c r="B114" t="s">
        <v>587</v>
      </c>
      <c r="C114" t="s">
        <v>339</v>
      </c>
      <c r="D114">
        <v>85</v>
      </c>
      <c r="E114" t="s">
        <v>205</v>
      </c>
      <c r="F114">
        <v>11.22</v>
      </c>
      <c r="G114" s="99">
        <v>0.13200000000000001</v>
      </c>
    </row>
    <row r="115" spans="1:7" x14ac:dyDescent="0.25">
      <c r="A115" t="s">
        <v>498</v>
      </c>
      <c r="B115" t="s">
        <v>587</v>
      </c>
      <c r="C115" t="s">
        <v>321</v>
      </c>
      <c r="D115">
        <v>80</v>
      </c>
      <c r="E115" t="s">
        <v>205</v>
      </c>
      <c r="F115">
        <v>33.951999999999998</v>
      </c>
      <c r="G115" s="99">
        <v>0.4244</v>
      </c>
    </row>
    <row r="116" spans="1:7" x14ac:dyDescent="0.25">
      <c r="A116" t="s">
        <v>1201</v>
      </c>
      <c r="B116" t="s">
        <v>1625</v>
      </c>
      <c r="C116" t="s">
        <v>420</v>
      </c>
      <c r="D116">
        <v>45</v>
      </c>
      <c r="E116" t="s">
        <v>205</v>
      </c>
      <c r="F116">
        <v>0</v>
      </c>
      <c r="G116" s="99"/>
    </row>
    <row r="117" spans="1:7" x14ac:dyDescent="0.25">
      <c r="A117" t="s">
        <v>1206</v>
      </c>
      <c r="B117" t="s">
        <v>589</v>
      </c>
      <c r="C117" t="s">
        <v>1209</v>
      </c>
      <c r="D117">
        <v>40</v>
      </c>
      <c r="E117" t="s">
        <v>205</v>
      </c>
      <c r="F117">
        <v>0</v>
      </c>
      <c r="G117" s="99"/>
    </row>
    <row r="118" spans="1:7" x14ac:dyDescent="0.25">
      <c r="A118" t="s">
        <v>1961</v>
      </c>
      <c r="B118" t="s">
        <v>1975</v>
      </c>
      <c r="C118" t="s">
        <v>1066</v>
      </c>
      <c r="D118">
        <v>35</v>
      </c>
      <c r="E118" t="s">
        <v>205</v>
      </c>
      <c r="F118">
        <v>0</v>
      </c>
      <c r="G118" s="99">
        <v>0</v>
      </c>
    </row>
    <row r="119" spans="1:7" x14ac:dyDescent="0.25">
      <c r="A119" t="s">
        <v>67</v>
      </c>
      <c r="B119" t="s">
        <v>588</v>
      </c>
      <c r="C119" t="s">
        <v>334</v>
      </c>
      <c r="D119">
        <v>73</v>
      </c>
      <c r="E119" t="s">
        <v>205</v>
      </c>
      <c r="F119">
        <v>18.337599999999998</v>
      </c>
      <c r="G119" s="99">
        <v>0.25119999999999998</v>
      </c>
    </row>
    <row r="120" spans="1:7" x14ac:dyDescent="0.25">
      <c r="A120" t="s">
        <v>1990</v>
      </c>
      <c r="B120" t="s">
        <v>588</v>
      </c>
      <c r="C120" t="s">
        <v>334</v>
      </c>
      <c r="D120">
        <v>40</v>
      </c>
      <c r="E120" t="s">
        <v>205</v>
      </c>
      <c r="F120">
        <v>37.664000000000001</v>
      </c>
      <c r="G120" s="99">
        <v>0.94159999999999999</v>
      </c>
    </row>
    <row r="121" spans="1:7" x14ac:dyDescent="0.25">
      <c r="A121" t="s">
        <v>1043</v>
      </c>
      <c r="B121" t="s">
        <v>599</v>
      </c>
      <c r="C121" t="s">
        <v>1037</v>
      </c>
      <c r="D121">
        <v>1</v>
      </c>
      <c r="E121" t="s">
        <v>208</v>
      </c>
      <c r="F121">
        <v>1</v>
      </c>
      <c r="G121" s="99">
        <v>1</v>
      </c>
    </row>
    <row r="122" spans="1:7" x14ac:dyDescent="0.25">
      <c r="A122" t="s">
        <v>70</v>
      </c>
      <c r="B122" t="s">
        <v>584</v>
      </c>
      <c r="C122" t="s">
        <v>374</v>
      </c>
      <c r="D122">
        <v>17</v>
      </c>
      <c r="E122" t="s">
        <v>205</v>
      </c>
      <c r="F122">
        <v>12.75</v>
      </c>
      <c r="G122" s="99">
        <v>0.75</v>
      </c>
    </row>
    <row r="123" spans="1:7" x14ac:dyDescent="0.25">
      <c r="A123" t="s">
        <v>69</v>
      </c>
      <c r="B123" t="s">
        <v>594</v>
      </c>
      <c r="C123" t="s">
        <v>349</v>
      </c>
      <c r="D123" t="s">
        <v>2053</v>
      </c>
      <c r="E123" t="s">
        <v>205</v>
      </c>
      <c r="F123">
        <v>0</v>
      </c>
      <c r="G123" s="99">
        <v>0.06</v>
      </c>
    </row>
    <row r="124" spans="1:7" x14ac:dyDescent="0.25">
      <c r="A124" t="s">
        <v>57</v>
      </c>
      <c r="B124" t="s">
        <v>585</v>
      </c>
      <c r="C124" t="s">
        <v>312</v>
      </c>
      <c r="D124">
        <v>0.8</v>
      </c>
      <c r="E124" t="s">
        <v>205</v>
      </c>
      <c r="F124">
        <v>0.8</v>
      </c>
      <c r="G124" s="99">
        <v>1</v>
      </c>
    </row>
    <row r="125" spans="1:7" x14ac:dyDescent="0.25">
      <c r="A125" t="s">
        <v>1963</v>
      </c>
      <c r="B125" t="s">
        <v>1975</v>
      </c>
      <c r="C125" t="s">
        <v>1066</v>
      </c>
      <c r="D125">
        <v>20</v>
      </c>
      <c r="E125" t="s">
        <v>208</v>
      </c>
      <c r="F125">
        <v>0</v>
      </c>
      <c r="G125" s="99">
        <v>0</v>
      </c>
    </row>
    <row r="126" spans="1:7" x14ac:dyDescent="0.25">
      <c r="A126" t="s">
        <v>1094</v>
      </c>
      <c r="B126" t="s">
        <v>592</v>
      </c>
      <c r="C126" t="s">
        <v>1099</v>
      </c>
      <c r="D126">
        <v>880</v>
      </c>
      <c r="E126" t="s">
        <v>208</v>
      </c>
      <c r="F126">
        <v>0</v>
      </c>
      <c r="G126" s="99">
        <v>0</v>
      </c>
    </row>
    <row r="127" spans="1:7" x14ac:dyDescent="0.25">
      <c r="A127" t="s">
        <v>1131</v>
      </c>
      <c r="B127" t="s">
        <v>597</v>
      </c>
      <c r="C127" t="s">
        <v>1137</v>
      </c>
      <c r="D127">
        <v>100</v>
      </c>
      <c r="E127" t="s">
        <v>210</v>
      </c>
      <c r="F127">
        <v>100</v>
      </c>
      <c r="G127" s="99">
        <v>1</v>
      </c>
    </row>
    <row r="128" spans="1:7" x14ac:dyDescent="0.25">
      <c r="A128" t="s">
        <v>79</v>
      </c>
      <c r="B128" t="s">
        <v>593</v>
      </c>
      <c r="C128" t="s">
        <v>346</v>
      </c>
      <c r="D128">
        <v>50</v>
      </c>
      <c r="E128" t="s">
        <v>208</v>
      </c>
      <c r="F128">
        <v>50</v>
      </c>
      <c r="G128" s="99">
        <v>1</v>
      </c>
    </row>
    <row r="129" spans="1:7" x14ac:dyDescent="0.25">
      <c r="A129" t="s">
        <v>516</v>
      </c>
      <c r="B129" t="s">
        <v>584</v>
      </c>
      <c r="C129" t="s">
        <v>422</v>
      </c>
      <c r="D129">
        <v>8.25</v>
      </c>
      <c r="E129" t="s">
        <v>205</v>
      </c>
      <c r="F129">
        <v>8.25</v>
      </c>
      <c r="G129" s="99">
        <v>1</v>
      </c>
    </row>
    <row r="130" spans="1:7" x14ac:dyDescent="0.25">
      <c r="A130" t="s">
        <v>1641</v>
      </c>
      <c r="B130" t="s">
        <v>585</v>
      </c>
      <c r="C130" t="s">
        <v>312</v>
      </c>
      <c r="D130">
        <v>2.5</v>
      </c>
      <c r="E130" t="s">
        <v>205</v>
      </c>
      <c r="F130">
        <v>0</v>
      </c>
      <c r="G130" s="99">
        <v>0</v>
      </c>
    </row>
    <row r="131" spans="1:7" x14ac:dyDescent="0.25">
      <c r="A131" t="s">
        <v>1636</v>
      </c>
      <c r="B131" t="s">
        <v>585</v>
      </c>
      <c r="C131" t="s">
        <v>840</v>
      </c>
      <c r="D131">
        <v>1.169</v>
      </c>
      <c r="E131" t="s">
        <v>205</v>
      </c>
      <c r="F131">
        <v>0</v>
      </c>
      <c r="G131" s="99">
        <v>0</v>
      </c>
    </row>
    <row r="132" spans="1:7" x14ac:dyDescent="0.25">
      <c r="A132" t="s">
        <v>1645</v>
      </c>
      <c r="B132" t="s">
        <v>585</v>
      </c>
      <c r="C132" t="s">
        <v>316</v>
      </c>
      <c r="D132">
        <v>1.5129999999999999</v>
      </c>
      <c r="E132" t="s">
        <v>205</v>
      </c>
      <c r="F132">
        <v>0</v>
      </c>
      <c r="G132" s="99">
        <v>0</v>
      </c>
    </row>
    <row r="133" spans="1:7" x14ac:dyDescent="0.25">
      <c r="A133" t="s">
        <v>1877</v>
      </c>
      <c r="B133" t="s">
        <v>584</v>
      </c>
      <c r="C133" t="s">
        <v>1882</v>
      </c>
      <c r="D133" t="s">
        <v>2053</v>
      </c>
      <c r="E133" t="s">
        <v>205</v>
      </c>
      <c r="F133">
        <v>0</v>
      </c>
      <c r="G133" s="99">
        <v>1</v>
      </c>
    </row>
    <row r="134" spans="1:7" x14ac:dyDescent="0.25">
      <c r="A134" t="s">
        <v>864</v>
      </c>
      <c r="B134" t="s">
        <v>586</v>
      </c>
      <c r="C134" t="s">
        <v>861</v>
      </c>
      <c r="D134">
        <v>0.36</v>
      </c>
      <c r="E134" t="s">
        <v>205</v>
      </c>
      <c r="F134">
        <v>0.36</v>
      </c>
      <c r="G134" s="99">
        <v>1</v>
      </c>
    </row>
    <row r="135" spans="1:7" x14ac:dyDescent="0.25">
      <c r="A135" t="s">
        <v>103</v>
      </c>
      <c r="B135" t="s">
        <v>598</v>
      </c>
      <c r="C135" t="s">
        <v>391</v>
      </c>
      <c r="D135" t="s">
        <v>2053</v>
      </c>
      <c r="E135" t="s">
        <v>208</v>
      </c>
      <c r="F135">
        <v>0</v>
      </c>
      <c r="G135" s="99">
        <v>0.3</v>
      </c>
    </row>
    <row r="136" spans="1:7" x14ac:dyDescent="0.25">
      <c r="A136" t="s">
        <v>102</v>
      </c>
      <c r="B136" t="s">
        <v>598</v>
      </c>
      <c r="C136" t="s">
        <v>391</v>
      </c>
      <c r="D136" t="s">
        <v>2053</v>
      </c>
      <c r="E136" t="s">
        <v>208</v>
      </c>
      <c r="F136">
        <v>0</v>
      </c>
      <c r="G136" s="99">
        <v>0.2</v>
      </c>
    </row>
    <row r="137" spans="1:7" x14ac:dyDescent="0.25">
      <c r="A137" t="s">
        <v>499</v>
      </c>
      <c r="B137" t="s">
        <v>343</v>
      </c>
      <c r="C137" t="s">
        <v>344</v>
      </c>
      <c r="D137">
        <v>151.69999999999999</v>
      </c>
      <c r="E137" t="s">
        <v>205</v>
      </c>
      <c r="F137">
        <v>81.917999999999992</v>
      </c>
      <c r="G137" s="99">
        <v>0.54</v>
      </c>
    </row>
    <row r="138" spans="1:7" x14ac:dyDescent="0.25">
      <c r="A138" t="s">
        <v>827</v>
      </c>
      <c r="B138" t="s">
        <v>593</v>
      </c>
      <c r="C138" t="s">
        <v>824</v>
      </c>
      <c r="D138">
        <v>3</v>
      </c>
      <c r="E138" t="s">
        <v>205</v>
      </c>
      <c r="F138">
        <v>3</v>
      </c>
      <c r="G138" s="99">
        <v>1</v>
      </c>
    </row>
    <row r="139" spans="1:7" x14ac:dyDescent="0.25">
      <c r="A139" t="s">
        <v>493</v>
      </c>
      <c r="B139" t="s">
        <v>598</v>
      </c>
      <c r="C139" t="s">
        <v>310</v>
      </c>
      <c r="D139">
        <v>100</v>
      </c>
      <c r="E139" t="s">
        <v>205</v>
      </c>
      <c r="F139">
        <v>8</v>
      </c>
      <c r="G139" s="99">
        <v>0.08</v>
      </c>
    </row>
    <row r="140" spans="1:7" x14ac:dyDescent="0.25">
      <c r="A140" t="s">
        <v>1256</v>
      </c>
      <c r="B140" t="s">
        <v>378</v>
      </c>
      <c r="C140" t="s">
        <v>1254</v>
      </c>
      <c r="D140">
        <v>101.72000000000003</v>
      </c>
      <c r="E140" t="s">
        <v>205</v>
      </c>
      <c r="F140">
        <v>5.0860000000000021</v>
      </c>
      <c r="G140" s="99">
        <v>0.05</v>
      </c>
    </row>
    <row r="141" spans="1:7" x14ac:dyDescent="0.25">
      <c r="A141" t="s">
        <v>1260</v>
      </c>
      <c r="B141" t="s">
        <v>378</v>
      </c>
      <c r="C141" t="s">
        <v>1254</v>
      </c>
      <c r="D141">
        <v>12</v>
      </c>
      <c r="E141" t="s">
        <v>2044</v>
      </c>
      <c r="F141">
        <v>0.60000000000000009</v>
      </c>
      <c r="G141" s="99">
        <v>0.05</v>
      </c>
    </row>
    <row r="142" spans="1:7" x14ac:dyDescent="0.25">
      <c r="A142" t="s">
        <v>2026</v>
      </c>
      <c r="B142" t="s">
        <v>2053</v>
      </c>
      <c r="C142" t="s">
        <v>2053</v>
      </c>
      <c r="D142">
        <v>145</v>
      </c>
      <c r="E142" t="s">
        <v>205</v>
      </c>
      <c r="F142">
        <v>50.75</v>
      </c>
      <c r="G142" s="99">
        <v>0.35</v>
      </c>
    </row>
    <row r="143" spans="1:7" x14ac:dyDescent="0.25">
      <c r="A143" t="s">
        <v>2023</v>
      </c>
      <c r="B143" t="s">
        <v>2053</v>
      </c>
      <c r="C143" t="s">
        <v>2053</v>
      </c>
      <c r="D143">
        <v>279</v>
      </c>
      <c r="E143" t="s">
        <v>205</v>
      </c>
      <c r="F143">
        <v>279</v>
      </c>
      <c r="G143" s="99">
        <v>1</v>
      </c>
    </row>
    <row r="144" spans="1:7" x14ac:dyDescent="0.25">
      <c r="A144" t="s">
        <v>75</v>
      </c>
      <c r="B144" t="s">
        <v>594</v>
      </c>
      <c r="C144" t="s">
        <v>360</v>
      </c>
      <c r="D144" t="s">
        <v>2053</v>
      </c>
      <c r="E144" t="s">
        <v>205</v>
      </c>
      <c r="F144">
        <v>0</v>
      </c>
      <c r="G144" s="99">
        <v>0.46</v>
      </c>
    </row>
    <row r="145" spans="1:7" x14ac:dyDescent="0.25">
      <c r="A145" t="s">
        <v>501</v>
      </c>
      <c r="B145" t="s">
        <v>595</v>
      </c>
      <c r="C145" t="s">
        <v>358</v>
      </c>
      <c r="D145">
        <v>5</v>
      </c>
      <c r="E145" t="s">
        <v>205</v>
      </c>
      <c r="F145">
        <v>4.5</v>
      </c>
      <c r="G145" s="99">
        <v>0.9</v>
      </c>
    </row>
    <row r="146" spans="1:7" x14ac:dyDescent="0.25">
      <c r="A146" t="s">
        <v>1584</v>
      </c>
      <c r="B146" t="s">
        <v>584</v>
      </c>
      <c r="C146" t="s">
        <v>1589</v>
      </c>
      <c r="D146">
        <v>10</v>
      </c>
      <c r="E146" t="s">
        <v>205</v>
      </c>
      <c r="F146">
        <v>10</v>
      </c>
      <c r="G146" s="99">
        <v>1</v>
      </c>
    </row>
    <row r="147" spans="1:7" x14ac:dyDescent="0.25">
      <c r="A147" t="s">
        <v>730</v>
      </c>
      <c r="B147" t="s">
        <v>594</v>
      </c>
      <c r="C147" t="s">
        <v>710</v>
      </c>
      <c r="D147">
        <v>145</v>
      </c>
      <c r="E147" t="s">
        <v>205</v>
      </c>
      <c r="F147">
        <v>14.5</v>
      </c>
      <c r="G147" s="99">
        <v>0.1</v>
      </c>
    </row>
    <row r="148" spans="1:7" x14ac:dyDescent="0.25">
      <c r="A148" t="s">
        <v>715</v>
      </c>
      <c r="B148" t="s">
        <v>594</v>
      </c>
      <c r="C148" t="s">
        <v>710</v>
      </c>
      <c r="D148">
        <v>48.728999999999999</v>
      </c>
      <c r="E148" t="s">
        <v>205</v>
      </c>
      <c r="F148">
        <v>19.491600000000002</v>
      </c>
      <c r="G148" s="99">
        <v>0.4</v>
      </c>
    </row>
    <row r="149" spans="1:7" x14ac:dyDescent="0.25">
      <c r="A149" t="s">
        <v>1725</v>
      </c>
      <c r="B149" t="s">
        <v>1737</v>
      </c>
      <c r="C149" t="s">
        <v>1730</v>
      </c>
      <c r="D149">
        <v>233</v>
      </c>
      <c r="E149" t="s">
        <v>205</v>
      </c>
      <c r="F149">
        <v>81.55</v>
      </c>
      <c r="G149" s="99">
        <v>0.35</v>
      </c>
    </row>
    <row r="150" spans="1:7" x14ac:dyDescent="0.25">
      <c r="A150" t="s">
        <v>66</v>
      </c>
      <c r="B150" t="s">
        <v>593</v>
      </c>
      <c r="C150" t="s">
        <v>346</v>
      </c>
      <c r="D150">
        <v>51</v>
      </c>
      <c r="E150" t="s">
        <v>205</v>
      </c>
      <c r="F150">
        <v>50.49</v>
      </c>
      <c r="G150" s="99">
        <v>0.99</v>
      </c>
    </row>
    <row r="151" spans="1:7" x14ac:dyDescent="0.25">
      <c r="A151" t="s">
        <v>89</v>
      </c>
      <c r="B151" t="s">
        <v>584</v>
      </c>
      <c r="C151" t="s">
        <v>374</v>
      </c>
      <c r="D151" t="s">
        <v>2053</v>
      </c>
      <c r="E151" t="s">
        <v>205</v>
      </c>
      <c r="F151">
        <v>0</v>
      </c>
      <c r="G151" s="99">
        <v>0.86</v>
      </c>
    </row>
    <row r="152" spans="1:7" x14ac:dyDescent="0.25">
      <c r="A152" t="s">
        <v>81</v>
      </c>
      <c r="B152" t="s">
        <v>597</v>
      </c>
      <c r="C152" t="s">
        <v>366</v>
      </c>
      <c r="D152">
        <v>25</v>
      </c>
      <c r="E152" t="s">
        <v>205</v>
      </c>
      <c r="F152">
        <v>23.75</v>
      </c>
      <c r="G152" s="99">
        <v>0.95</v>
      </c>
    </row>
    <row r="153" spans="1:7" x14ac:dyDescent="0.25">
      <c r="A153" t="s">
        <v>1656</v>
      </c>
      <c r="B153" t="s">
        <v>585</v>
      </c>
      <c r="C153" t="s">
        <v>840</v>
      </c>
      <c r="D153">
        <v>29</v>
      </c>
      <c r="E153" t="s">
        <v>205</v>
      </c>
      <c r="F153">
        <v>29</v>
      </c>
      <c r="G153" s="99">
        <v>1</v>
      </c>
    </row>
    <row r="154" spans="1:7" x14ac:dyDescent="0.25">
      <c r="A154" t="s">
        <v>1790</v>
      </c>
      <c r="B154" t="s">
        <v>584</v>
      </c>
      <c r="C154" t="s">
        <v>1766</v>
      </c>
      <c r="D154">
        <v>1.8</v>
      </c>
      <c r="E154" t="s">
        <v>205</v>
      </c>
      <c r="F154">
        <v>1.8</v>
      </c>
      <c r="G154" s="99">
        <v>1</v>
      </c>
    </row>
    <row r="155" spans="1:7" x14ac:dyDescent="0.25">
      <c r="A155" t="s">
        <v>1800</v>
      </c>
      <c r="B155" t="s">
        <v>584</v>
      </c>
      <c r="C155" t="s">
        <v>1766</v>
      </c>
      <c r="D155" t="s">
        <v>2053</v>
      </c>
      <c r="E155" t="s">
        <v>205</v>
      </c>
      <c r="F155">
        <v>0</v>
      </c>
      <c r="G155" s="99">
        <v>1</v>
      </c>
    </row>
    <row r="156" spans="1:7" x14ac:dyDescent="0.25">
      <c r="A156" t="s">
        <v>1903</v>
      </c>
      <c r="B156" t="s">
        <v>584</v>
      </c>
      <c r="C156" t="s">
        <v>1766</v>
      </c>
      <c r="D156">
        <v>0.43</v>
      </c>
      <c r="E156" t="s">
        <v>205</v>
      </c>
      <c r="F156">
        <v>0.43</v>
      </c>
      <c r="G156" s="99">
        <v>1</v>
      </c>
    </row>
    <row r="157" spans="1:7" x14ac:dyDescent="0.25">
      <c r="A157" t="s">
        <v>1904</v>
      </c>
      <c r="B157" t="s">
        <v>584</v>
      </c>
      <c r="C157" t="s">
        <v>1841</v>
      </c>
      <c r="D157">
        <v>2.0699999999999998</v>
      </c>
      <c r="E157" t="s">
        <v>205</v>
      </c>
      <c r="F157">
        <v>2.0699999999999998</v>
      </c>
      <c r="G157" s="99">
        <v>1</v>
      </c>
    </row>
    <row r="158" spans="1:7" x14ac:dyDescent="0.25">
      <c r="A158" t="s">
        <v>1761</v>
      </c>
      <c r="B158" t="s">
        <v>584</v>
      </c>
      <c r="C158" t="s">
        <v>1766</v>
      </c>
      <c r="D158">
        <v>0.5</v>
      </c>
      <c r="E158" t="s">
        <v>205</v>
      </c>
      <c r="F158">
        <v>0.5</v>
      </c>
      <c r="G158" s="99">
        <v>1</v>
      </c>
    </row>
    <row r="159" spans="1:7" x14ac:dyDescent="0.25">
      <c r="A159" t="s">
        <v>1813</v>
      </c>
      <c r="B159" t="s">
        <v>584</v>
      </c>
      <c r="C159" t="s">
        <v>1766</v>
      </c>
      <c r="D159" t="s">
        <v>2053</v>
      </c>
      <c r="E159" t="s">
        <v>205</v>
      </c>
      <c r="F159">
        <v>0</v>
      </c>
      <c r="G159" s="99">
        <v>1</v>
      </c>
    </row>
    <row r="160" spans="1:7" x14ac:dyDescent="0.25">
      <c r="A160" t="s">
        <v>767</v>
      </c>
      <c r="B160" t="s">
        <v>593</v>
      </c>
      <c r="C160" t="s">
        <v>363</v>
      </c>
      <c r="D160">
        <v>6</v>
      </c>
      <c r="E160" t="s">
        <v>2048</v>
      </c>
      <c r="F160">
        <v>6</v>
      </c>
      <c r="G160" s="99">
        <v>1</v>
      </c>
    </row>
    <row r="161" spans="1:7" x14ac:dyDescent="0.25">
      <c r="A161" t="s">
        <v>96</v>
      </c>
      <c r="B161" t="s">
        <v>594</v>
      </c>
      <c r="C161" t="s">
        <v>710</v>
      </c>
      <c r="D161">
        <v>136</v>
      </c>
      <c r="E161" t="s">
        <v>205</v>
      </c>
      <c r="F161">
        <v>13.600000000000001</v>
      </c>
      <c r="G161" s="99">
        <v>0.1</v>
      </c>
    </row>
    <row r="162" spans="1:7" x14ac:dyDescent="0.25">
      <c r="A162" t="s">
        <v>503</v>
      </c>
      <c r="B162" t="s">
        <v>590</v>
      </c>
      <c r="C162" t="s">
        <v>377</v>
      </c>
      <c r="D162">
        <v>21.105</v>
      </c>
      <c r="E162" t="s">
        <v>205</v>
      </c>
      <c r="F162">
        <v>15.828749999999999</v>
      </c>
      <c r="G162" s="99">
        <v>0.75</v>
      </c>
    </row>
    <row r="163" spans="1:7" x14ac:dyDescent="0.25">
      <c r="A163" t="s">
        <v>1120</v>
      </c>
      <c r="B163" t="s">
        <v>584</v>
      </c>
      <c r="C163" t="s">
        <v>1123</v>
      </c>
      <c r="D163">
        <v>15.5</v>
      </c>
      <c r="E163" t="s">
        <v>205</v>
      </c>
      <c r="F163">
        <v>15.5</v>
      </c>
      <c r="G163" s="99">
        <v>1</v>
      </c>
    </row>
    <row r="164" spans="1:7" x14ac:dyDescent="0.25">
      <c r="A164" t="s">
        <v>1126</v>
      </c>
      <c r="B164" t="s">
        <v>584</v>
      </c>
      <c r="C164" t="s">
        <v>1128</v>
      </c>
      <c r="D164">
        <v>9.1999999999999993</v>
      </c>
      <c r="E164" t="s">
        <v>205</v>
      </c>
      <c r="F164">
        <v>9.1999999999999993</v>
      </c>
      <c r="G164" s="99">
        <v>1</v>
      </c>
    </row>
    <row r="165" spans="1:7" x14ac:dyDescent="0.25">
      <c r="A165" t="s">
        <v>1114</v>
      </c>
      <c r="B165" t="s">
        <v>584</v>
      </c>
      <c r="C165" t="s">
        <v>1109</v>
      </c>
      <c r="D165">
        <v>11</v>
      </c>
      <c r="E165" t="s">
        <v>205</v>
      </c>
      <c r="F165">
        <v>11</v>
      </c>
      <c r="G165" s="99">
        <v>1</v>
      </c>
    </row>
    <row r="166" spans="1:7" x14ac:dyDescent="0.25">
      <c r="A166" t="s">
        <v>1112</v>
      </c>
      <c r="B166" t="s">
        <v>584</v>
      </c>
      <c r="C166" t="s">
        <v>1109</v>
      </c>
      <c r="D166">
        <v>5.4</v>
      </c>
      <c r="E166" t="s">
        <v>205</v>
      </c>
      <c r="F166">
        <v>5.4</v>
      </c>
      <c r="G166" s="99">
        <v>1</v>
      </c>
    </row>
    <row r="167" spans="1:7" x14ac:dyDescent="0.25">
      <c r="A167" t="s">
        <v>494</v>
      </c>
      <c r="B167" t="s">
        <v>585</v>
      </c>
      <c r="C167" t="s">
        <v>840</v>
      </c>
      <c r="D167">
        <v>22</v>
      </c>
      <c r="E167" t="s">
        <v>205</v>
      </c>
      <c r="F167">
        <v>21.56</v>
      </c>
      <c r="G167" s="99">
        <v>0.98</v>
      </c>
    </row>
    <row r="168" spans="1:7" x14ac:dyDescent="0.25">
      <c r="A168" t="s">
        <v>495</v>
      </c>
      <c r="B168" t="s">
        <v>585</v>
      </c>
      <c r="C168" t="s">
        <v>316</v>
      </c>
      <c r="D168">
        <v>3</v>
      </c>
      <c r="E168" t="s">
        <v>205</v>
      </c>
      <c r="F168">
        <v>2.94</v>
      </c>
      <c r="G168" s="99">
        <v>0.98</v>
      </c>
    </row>
    <row r="169" spans="1:7" x14ac:dyDescent="0.25">
      <c r="A169" t="s">
        <v>1652</v>
      </c>
      <c r="B169" t="s">
        <v>585</v>
      </c>
      <c r="C169" t="s">
        <v>840</v>
      </c>
      <c r="D169">
        <v>5</v>
      </c>
      <c r="E169" t="s">
        <v>205</v>
      </c>
      <c r="F169">
        <v>5</v>
      </c>
      <c r="G169" s="99">
        <v>1</v>
      </c>
    </row>
    <row r="170" spans="1:7" x14ac:dyDescent="0.25">
      <c r="A170" t="s">
        <v>98</v>
      </c>
      <c r="B170" t="s">
        <v>378</v>
      </c>
      <c r="C170" t="s">
        <v>387</v>
      </c>
      <c r="D170" t="s">
        <v>2053</v>
      </c>
      <c r="E170" t="s">
        <v>205</v>
      </c>
      <c r="F170">
        <v>0</v>
      </c>
      <c r="G170" s="99">
        <v>0.6</v>
      </c>
    </row>
    <row r="171" spans="1:7" x14ac:dyDescent="0.25">
      <c r="A171" t="s">
        <v>507</v>
      </c>
      <c r="B171" t="s">
        <v>587</v>
      </c>
      <c r="C171" t="s">
        <v>397</v>
      </c>
      <c r="D171" t="s">
        <v>2053</v>
      </c>
      <c r="E171" t="s">
        <v>205</v>
      </c>
      <c r="F171">
        <v>0</v>
      </c>
      <c r="G171" s="99">
        <v>0.5</v>
      </c>
    </row>
    <row r="172" spans="1:7" x14ac:dyDescent="0.25">
      <c r="A172" t="s">
        <v>508</v>
      </c>
      <c r="B172" t="s">
        <v>587</v>
      </c>
      <c r="C172" t="s">
        <v>397</v>
      </c>
      <c r="D172" t="s">
        <v>2053</v>
      </c>
      <c r="E172" t="s">
        <v>205</v>
      </c>
      <c r="F172">
        <v>0</v>
      </c>
      <c r="G172" s="99">
        <v>0.95</v>
      </c>
    </row>
    <row r="173" spans="1:7" x14ac:dyDescent="0.25">
      <c r="A173" t="s">
        <v>47</v>
      </c>
      <c r="B173" t="s">
        <v>308</v>
      </c>
      <c r="C173" t="s">
        <v>309</v>
      </c>
      <c r="D173">
        <v>2</v>
      </c>
      <c r="E173" t="s">
        <v>890</v>
      </c>
      <c r="F173">
        <v>0.4</v>
      </c>
      <c r="G173" s="99">
        <v>0.2</v>
      </c>
    </row>
    <row r="174" spans="1:7" x14ac:dyDescent="0.25">
      <c r="A174" t="s">
        <v>1033</v>
      </c>
      <c r="B174" t="s">
        <v>599</v>
      </c>
      <c r="C174" t="s">
        <v>1037</v>
      </c>
      <c r="D174">
        <v>60</v>
      </c>
      <c r="E174" t="s">
        <v>205</v>
      </c>
      <c r="F174">
        <v>60</v>
      </c>
      <c r="G174" s="99">
        <v>1</v>
      </c>
    </row>
    <row r="175" spans="1:7" x14ac:dyDescent="0.25">
      <c r="A175" t="s">
        <v>1039</v>
      </c>
      <c r="B175" t="s">
        <v>599</v>
      </c>
      <c r="C175" t="s">
        <v>1037</v>
      </c>
      <c r="D175">
        <v>61</v>
      </c>
      <c r="E175" t="s">
        <v>205</v>
      </c>
      <c r="F175">
        <v>61</v>
      </c>
      <c r="G175" s="99">
        <v>1</v>
      </c>
    </row>
    <row r="176" spans="1:7" x14ac:dyDescent="0.25">
      <c r="A176" t="s">
        <v>1046</v>
      </c>
      <c r="B176" t="s">
        <v>1625</v>
      </c>
      <c r="C176" t="s">
        <v>420</v>
      </c>
      <c r="D176">
        <v>1</v>
      </c>
      <c r="E176" t="s">
        <v>930</v>
      </c>
      <c r="F176">
        <v>1</v>
      </c>
      <c r="G176" s="99">
        <v>1</v>
      </c>
    </row>
    <row r="177" spans="1:7" x14ac:dyDescent="0.25">
      <c r="A177" t="s">
        <v>1868</v>
      </c>
      <c r="B177" t="s">
        <v>584</v>
      </c>
      <c r="C177" t="s">
        <v>1871</v>
      </c>
      <c r="D177" t="s">
        <v>2053</v>
      </c>
      <c r="E177" t="s">
        <v>205</v>
      </c>
      <c r="F177">
        <v>0</v>
      </c>
      <c r="G177" s="99">
        <v>1</v>
      </c>
    </row>
    <row r="178" spans="1:7" x14ac:dyDescent="0.25">
      <c r="A178" t="s">
        <v>85</v>
      </c>
      <c r="B178" t="s">
        <v>584</v>
      </c>
      <c r="C178" t="s">
        <v>1766</v>
      </c>
      <c r="D178">
        <v>4.9000000000000004</v>
      </c>
      <c r="E178" t="s">
        <v>205</v>
      </c>
      <c r="F178">
        <v>3.9200000000000004</v>
      </c>
      <c r="G178" s="99">
        <v>0.8</v>
      </c>
    </row>
    <row r="179" spans="1:7" x14ac:dyDescent="0.25">
      <c r="A179" t="s">
        <v>1895</v>
      </c>
      <c r="B179" t="s">
        <v>584</v>
      </c>
      <c r="C179" t="s">
        <v>1871</v>
      </c>
      <c r="D179" t="s">
        <v>2053</v>
      </c>
      <c r="E179" t="s">
        <v>205</v>
      </c>
      <c r="F179">
        <v>0</v>
      </c>
      <c r="G179" s="99">
        <v>1</v>
      </c>
    </row>
    <row r="180" spans="1:7" x14ac:dyDescent="0.25">
      <c r="A180" t="s">
        <v>1827</v>
      </c>
      <c r="B180" t="s">
        <v>1831</v>
      </c>
      <c r="C180" t="s">
        <v>1838</v>
      </c>
      <c r="D180">
        <v>71</v>
      </c>
      <c r="E180" t="s">
        <v>205</v>
      </c>
      <c r="F180">
        <v>71</v>
      </c>
      <c r="G180" s="99">
        <v>1</v>
      </c>
    </row>
    <row r="181" spans="1:7" x14ac:dyDescent="0.25">
      <c r="A181" t="s">
        <v>1819</v>
      </c>
      <c r="B181" t="s">
        <v>594</v>
      </c>
      <c r="C181" t="s">
        <v>1824</v>
      </c>
      <c r="D181">
        <v>47</v>
      </c>
      <c r="E181" t="s">
        <v>205</v>
      </c>
      <c r="F181">
        <v>47</v>
      </c>
      <c r="G181" s="99">
        <v>1</v>
      </c>
    </row>
    <row r="182" spans="1:7" x14ac:dyDescent="0.25">
      <c r="A182" t="s">
        <v>1561</v>
      </c>
      <c r="B182" t="s">
        <v>599</v>
      </c>
      <c r="C182" t="s">
        <v>1569</v>
      </c>
      <c r="D182">
        <v>45</v>
      </c>
      <c r="E182" t="s">
        <v>205</v>
      </c>
      <c r="F182">
        <v>38.700000000000003</v>
      </c>
      <c r="G182" s="99">
        <v>0.86</v>
      </c>
    </row>
    <row r="183" spans="1:7" x14ac:dyDescent="0.25">
      <c r="A183" t="s">
        <v>937</v>
      </c>
      <c r="B183" t="s">
        <v>932</v>
      </c>
      <c r="C183" t="s">
        <v>931</v>
      </c>
      <c r="D183">
        <v>1</v>
      </c>
      <c r="E183" t="s">
        <v>930</v>
      </c>
      <c r="F183">
        <v>1</v>
      </c>
      <c r="G183" s="99">
        <v>1</v>
      </c>
    </row>
    <row r="184" spans="1:7" x14ac:dyDescent="0.25">
      <c r="A184" t="s">
        <v>110</v>
      </c>
      <c r="B184" t="s">
        <v>597</v>
      </c>
      <c r="C184" t="s">
        <v>400</v>
      </c>
      <c r="D184">
        <v>4</v>
      </c>
      <c r="E184" t="s">
        <v>205</v>
      </c>
      <c r="F184">
        <v>4</v>
      </c>
      <c r="G184" s="99">
        <v>1</v>
      </c>
    </row>
    <row r="185" spans="1:7" x14ac:dyDescent="0.25">
      <c r="A185" t="s">
        <v>88</v>
      </c>
      <c r="B185" t="s">
        <v>594</v>
      </c>
      <c r="C185" t="s">
        <v>349</v>
      </c>
      <c r="D185" t="s">
        <v>2053</v>
      </c>
      <c r="E185" t="s">
        <v>205</v>
      </c>
      <c r="F185">
        <v>0</v>
      </c>
      <c r="G185" s="99">
        <v>0.05</v>
      </c>
    </row>
    <row r="186" spans="1:7" x14ac:dyDescent="0.25">
      <c r="A186" t="s">
        <v>705</v>
      </c>
      <c r="B186" t="s">
        <v>594</v>
      </c>
      <c r="C186" t="s">
        <v>710</v>
      </c>
      <c r="D186">
        <v>0.52</v>
      </c>
      <c r="E186" t="s">
        <v>205</v>
      </c>
      <c r="F186">
        <v>0.156</v>
      </c>
      <c r="G186" s="99">
        <v>0.3</v>
      </c>
    </row>
    <row r="187" spans="1:7" x14ac:dyDescent="0.25">
      <c r="A187" t="s">
        <v>101</v>
      </c>
      <c r="B187" t="s">
        <v>598</v>
      </c>
      <c r="C187" t="s">
        <v>391</v>
      </c>
      <c r="D187" t="s">
        <v>2053</v>
      </c>
      <c r="E187" t="s">
        <v>208</v>
      </c>
      <c r="F187">
        <v>0</v>
      </c>
      <c r="G187" s="99">
        <v>1</v>
      </c>
    </row>
    <row r="188" spans="1:7" x14ac:dyDescent="0.25">
      <c r="A188" t="s">
        <v>500</v>
      </c>
      <c r="B188" t="s">
        <v>588</v>
      </c>
      <c r="C188" t="s">
        <v>352</v>
      </c>
      <c r="D188" t="s">
        <v>2053</v>
      </c>
      <c r="E188" t="s">
        <v>205</v>
      </c>
      <c r="F188">
        <v>0</v>
      </c>
      <c r="G188" s="99">
        <v>0.8</v>
      </c>
    </row>
    <row r="189" spans="1:7" x14ac:dyDescent="0.25">
      <c r="A189" t="s">
        <v>1299</v>
      </c>
      <c r="B189" t="s">
        <v>585</v>
      </c>
      <c r="C189" t="s">
        <v>840</v>
      </c>
      <c r="D189">
        <v>18</v>
      </c>
      <c r="E189" t="s">
        <v>205</v>
      </c>
      <c r="F189">
        <v>18</v>
      </c>
      <c r="G189" s="99">
        <v>1</v>
      </c>
    </row>
    <row r="190" spans="1:7" x14ac:dyDescent="0.25">
      <c r="A190" t="s">
        <v>1295</v>
      </c>
      <c r="B190" t="s">
        <v>585</v>
      </c>
      <c r="C190" t="s">
        <v>312</v>
      </c>
      <c r="D190">
        <v>10.7</v>
      </c>
      <c r="E190" t="s">
        <v>205</v>
      </c>
      <c r="F190">
        <v>1.4102599999999998</v>
      </c>
      <c r="G190" s="99">
        <v>0.1318</v>
      </c>
    </row>
    <row r="191" spans="1:7" x14ac:dyDescent="0.25">
      <c r="A191" t="s">
        <v>100</v>
      </c>
      <c r="B191" t="s">
        <v>598</v>
      </c>
      <c r="C191" t="s">
        <v>391</v>
      </c>
      <c r="D191">
        <v>12</v>
      </c>
      <c r="E191" t="s">
        <v>205</v>
      </c>
      <c r="F191">
        <v>12</v>
      </c>
      <c r="G191" s="99">
        <v>1</v>
      </c>
    </row>
    <row r="192" spans="1:7" x14ac:dyDescent="0.25">
      <c r="A192" t="s">
        <v>870</v>
      </c>
      <c r="B192" t="s">
        <v>586</v>
      </c>
      <c r="C192" t="s">
        <v>861</v>
      </c>
      <c r="D192">
        <v>0.1</v>
      </c>
      <c r="E192" t="s">
        <v>205</v>
      </c>
      <c r="F192">
        <v>0.1</v>
      </c>
      <c r="G192" s="99">
        <v>1</v>
      </c>
    </row>
    <row r="193" spans="1:7" x14ac:dyDescent="0.25">
      <c r="A193" t="s">
        <v>104</v>
      </c>
      <c r="B193" t="s">
        <v>593</v>
      </c>
      <c r="C193" t="s">
        <v>395</v>
      </c>
      <c r="D193" t="s">
        <v>2053</v>
      </c>
      <c r="E193" t="s">
        <v>205</v>
      </c>
      <c r="F193">
        <v>0</v>
      </c>
      <c r="G193" s="99">
        <v>0.7</v>
      </c>
    </row>
    <row r="194" spans="1:7" x14ac:dyDescent="0.25">
      <c r="A194" t="s">
        <v>105</v>
      </c>
      <c r="B194" t="s">
        <v>593</v>
      </c>
      <c r="C194" t="s">
        <v>395</v>
      </c>
      <c r="D194" t="s">
        <v>2053</v>
      </c>
      <c r="E194" t="s">
        <v>205</v>
      </c>
      <c r="F194">
        <v>0</v>
      </c>
      <c r="G194" s="99">
        <v>0.3</v>
      </c>
    </row>
    <row r="195" spans="1:7" x14ac:dyDescent="0.25">
      <c r="A195" t="s">
        <v>106</v>
      </c>
      <c r="B195" t="s">
        <v>593</v>
      </c>
      <c r="C195" t="s">
        <v>395</v>
      </c>
      <c r="D195" t="s">
        <v>2053</v>
      </c>
      <c r="E195" t="s">
        <v>205</v>
      </c>
      <c r="F195">
        <v>0</v>
      </c>
      <c r="G195" s="99">
        <v>0.1</v>
      </c>
    </row>
    <row r="196" spans="1:7" x14ac:dyDescent="0.25">
      <c r="A196" t="s">
        <v>789</v>
      </c>
      <c r="B196" t="s">
        <v>593</v>
      </c>
      <c r="C196" t="s">
        <v>395</v>
      </c>
      <c r="D196">
        <v>10</v>
      </c>
      <c r="E196" t="s">
        <v>205</v>
      </c>
      <c r="F196">
        <v>8.5670000000000002</v>
      </c>
      <c r="G196" s="99">
        <v>0.85670000000000002</v>
      </c>
    </row>
    <row r="197" spans="1:7" x14ac:dyDescent="0.25">
      <c r="A197" t="s">
        <v>119</v>
      </c>
      <c r="B197" t="s">
        <v>585</v>
      </c>
      <c r="C197" t="s">
        <v>312</v>
      </c>
      <c r="D197">
        <v>10.7</v>
      </c>
      <c r="E197" t="s">
        <v>205</v>
      </c>
      <c r="F197">
        <v>3.2099999999999995</v>
      </c>
      <c r="G197" s="99">
        <v>0.3</v>
      </c>
    </row>
    <row r="198" spans="1:7" x14ac:dyDescent="0.25">
      <c r="A198" t="s">
        <v>113</v>
      </c>
      <c r="B198" t="s">
        <v>602</v>
      </c>
      <c r="C198" t="s">
        <v>404</v>
      </c>
      <c r="D198">
        <v>23</v>
      </c>
      <c r="E198" t="s">
        <v>205</v>
      </c>
      <c r="F198">
        <v>7.36</v>
      </c>
      <c r="G198" s="99">
        <v>0.32</v>
      </c>
    </row>
    <row r="199" spans="1:7" x14ac:dyDescent="0.25">
      <c r="A199" t="s">
        <v>72</v>
      </c>
      <c r="B199" t="s">
        <v>588</v>
      </c>
      <c r="C199" t="s">
        <v>354</v>
      </c>
      <c r="D199">
        <v>50</v>
      </c>
      <c r="E199" t="s">
        <v>205</v>
      </c>
      <c r="F199">
        <v>32.5</v>
      </c>
      <c r="G199" s="99">
        <v>0.65</v>
      </c>
    </row>
    <row r="200" spans="1:7" x14ac:dyDescent="0.25">
      <c r="A200" t="s">
        <v>94</v>
      </c>
      <c r="B200" t="s">
        <v>588</v>
      </c>
      <c r="C200" t="s">
        <v>333</v>
      </c>
      <c r="D200">
        <v>50</v>
      </c>
      <c r="E200" t="s">
        <v>205</v>
      </c>
      <c r="F200">
        <v>15</v>
      </c>
      <c r="G200" s="99">
        <v>0.3</v>
      </c>
    </row>
    <row r="201" spans="1:7" x14ac:dyDescent="0.25">
      <c r="A201" t="s">
        <v>851</v>
      </c>
      <c r="B201" t="s">
        <v>586</v>
      </c>
      <c r="C201" t="s">
        <v>854</v>
      </c>
      <c r="D201">
        <v>87</v>
      </c>
      <c r="E201" t="s">
        <v>205</v>
      </c>
      <c r="F201">
        <v>0</v>
      </c>
      <c r="G201" s="99"/>
    </row>
    <row r="202" spans="1:7" x14ac:dyDescent="0.25">
      <c r="A202" t="s">
        <v>59</v>
      </c>
      <c r="B202" t="s">
        <v>585</v>
      </c>
      <c r="C202" t="s">
        <v>316</v>
      </c>
      <c r="D202">
        <v>15</v>
      </c>
      <c r="E202" t="s">
        <v>205</v>
      </c>
      <c r="F202">
        <v>0</v>
      </c>
      <c r="G202" s="99">
        <v>0</v>
      </c>
    </row>
    <row r="203" spans="1:7" x14ac:dyDescent="0.25">
      <c r="A203" t="s">
        <v>58</v>
      </c>
      <c r="B203" t="s">
        <v>585</v>
      </c>
      <c r="C203" t="s">
        <v>316</v>
      </c>
      <c r="D203">
        <v>5</v>
      </c>
      <c r="E203" t="s">
        <v>205</v>
      </c>
      <c r="F203">
        <v>0.75</v>
      </c>
      <c r="G203" s="99">
        <v>0.15</v>
      </c>
    </row>
    <row r="204" spans="1:7" x14ac:dyDescent="0.25">
      <c r="A204" t="s">
        <v>1275</v>
      </c>
      <c r="B204" t="s">
        <v>585</v>
      </c>
      <c r="C204" t="s">
        <v>840</v>
      </c>
      <c r="D204">
        <v>0.2</v>
      </c>
      <c r="E204" t="s">
        <v>205</v>
      </c>
      <c r="F204">
        <v>0.2</v>
      </c>
      <c r="G204" s="99">
        <v>1</v>
      </c>
    </row>
    <row r="205" spans="1:7" x14ac:dyDescent="0.25">
      <c r="A205" t="s">
        <v>76</v>
      </c>
      <c r="B205" t="s">
        <v>596</v>
      </c>
      <c r="C205" t="s">
        <v>362</v>
      </c>
      <c r="D205">
        <v>6</v>
      </c>
      <c r="E205" t="s">
        <v>208</v>
      </c>
      <c r="F205">
        <v>4.74</v>
      </c>
      <c r="G205" s="99">
        <v>0.79</v>
      </c>
    </row>
    <row r="206" spans="1:7" x14ac:dyDescent="0.25">
      <c r="A206" t="s">
        <v>823</v>
      </c>
      <c r="B206" t="s">
        <v>593</v>
      </c>
      <c r="C206" t="s">
        <v>824</v>
      </c>
      <c r="D206">
        <v>50</v>
      </c>
      <c r="E206" t="s">
        <v>205</v>
      </c>
      <c r="F206">
        <v>50</v>
      </c>
      <c r="G206" s="99">
        <v>1</v>
      </c>
    </row>
    <row r="207" spans="1:7" x14ac:dyDescent="0.25">
      <c r="A207" t="s">
        <v>1702</v>
      </c>
      <c r="B207" t="s">
        <v>586</v>
      </c>
      <c r="C207" t="s">
        <v>327</v>
      </c>
      <c r="D207">
        <v>6</v>
      </c>
      <c r="E207" t="s">
        <v>205</v>
      </c>
      <c r="F207">
        <v>1.2000000000000002</v>
      </c>
      <c r="G207" s="99">
        <v>0.2</v>
      </c>
    </row>
    <row r="208" spans="1:7" x14ac:dyDescent="0.25">
      <c r="A208" t="s">
        <v>78</v>
      </c>
      <c r="B208" t="s">
        <v>590</v>
      </c>
      <c r="C208" t="s">
        <v>2053</v>
      </c>
      <c r="D208">
        <v>61</v>
      </c>
      <c r="E208" t="s">
        <v>205</v>
      </c>
      <c r="F208">
        <v>31.720000000000002</v>
      </c>
      <c r="G208" s="99">
        <v>0.52</v>
      </c>
    </row>
    <row r="209" spans="1:7" x14ac:dyDescent="0.25">
      <c r="A209" t="s">
        <v>901</v>
      </c>
      <c r="B209" t="s">
        <v>308</v>
      </c>
      <c r="C209" t="s">
        <v>897</v>
      </c>
      <c r="D209">
        <v>50</v>
      </c>
      <c r="E209" t="s">
        <v>208</v>
      </c>
      <c r="F209">
        <v>50</v>
      </c>
      <c r="G209" s="99">
        <v>1</v>
      </c>
    </row>
    <row r="210" spans="1:7" x14ac:dyDescent="0.25">
      <c r="A210" t="s">
        <v>906</v>
      </c>
      <c r="B210" t="s">
        <v>308</v>
      </c>
      <c r="C210" t="s">
        <v>897</v>
      </c>
      <c r="D210">
        <v>60</v>
      </c>
      <c r="E210" t="s">
        <v>208</v>
      </c>
      <c r="F210">
        <v>60</v>
      </c>
      <c r="G210" s="99">
        <v>1</v>
      </c>
    </row>
    <row r="211" spans="1:7" x14ac:dyDescent="0.25">
      <c r="A211" t="s">
        <v>73</v>
      </c>
      <c r="B211" t="s">
        <v>587</v>
      </c>
      <c r="C211" t="s">
        <v>356</v>
      </c>
      <c r="D211">
        <v>61</v>
      </c>
      <c r="E211" t="s">
        <v>205</v>
      </c>
      <c r="F211">
        <v>43.92</v>
      </c>
      <c r="G211" s="99">
        <v>0.72</v>
      </c>
    </row>
    <row r="212" spans="1:7" x14ac:dyDescent="0.25">
      <c r="A212" t="s">
        <v>912</v>
      </c>
      <c r="B212" t="s">
        <v>308</v>
      </c>
      <c r="C212" t="s">
        <v>897</v>
      </c>
      <c r="D212">
        <v>1.948</v>
      </c>
      <c r="E212" t="s">
        <v>205</v>
      </c>
      <c r="F212">
        <v>1.948</v>
      </c>
      <c r="G212" s="99">
        <v>1</v>
      </c>
    </row>
    <row r="213" spans="1:7" x14ac:dyDescent="0.25">
      <c r="A213" t="s">
        <v>916</v>
      </c>
      <c r="B213" t="s">
        <v>308</v>
      </c>
      <c r="C213" t="s">
        <v>914</v>
      </c>
      <c r="D213">
        <v>2.556</v>
      </c>
      <c r="E213" t="s">
        <v>205</v>
      </c>
      <c r="F213">
        <v>2.556</v>
      </c>
      <c r="G213" s="99">
        <v>1</v>
      </c>
    </row>
    <row r="214" spans="1:7" x14ac:dyDescent="0.25">
      <c r="A214" t="s">
        <v>1374</v>
      </c>
      <c r="B214" t="s">
        <v>585</v>
      </c>
      <c r="C214" t="s">
        <v>1347</v>
      </c>
      <c r="D214">
        <v>99</v>
      </c>
      <c r="E214" t="s">
        <v>205</v>
      </c>
      <c r="F214">
        <v>99</v>
      </c>
      <c r="G214" s="99">
        <v>1</v>
      </c>
    </row>
    <row r="215" spans="1:7" x14ac:dyDescent="0.25">
      <c r="A215" t="s">
        <v>1344</v>
      </c>
      <c r="B215" t="s">
        <v>585</v>
      </c>
      <c r="C215" t="s">
        <v>312</v>
      </c>
      <c r="D215">
        <v>37</v>
      </c>
      <c r="E215" t="s">
        <v>205</v>
      </c>
      <c r="F215">
        <v>37</v>
      </c>
      <c r="G215" s="99">
        <v>1</v>
      </c>
    </row>
    <row r="216" spans="1:7" x14ac:dyDescent="0.25">
      <c r="A216" t="s">
        <v>1376</v>
      </c>
      <c r="B216" t="s">
        <v>585</v>
      </c>
      <c r="C216" t="s">
        <v>840</v>
      </c>
      <c r="D216">
        <v>35</v>
      </c>
      <c r="E216" t="s">
        <v>205</v>
      </c>
      <c r="F216">
        <v>0</v>
      </c>
      <c r="G216" s="99">
        <v>0</v>
      </c>
    </row>
    <row r="217" spans="1:7" x14ac:dyDescent="0.25">
      <c r="A217" t="s">
        <v>1663</v>
      </c>
      <c r="B217" t="s">
        <v>585</v>
      </c>
      <c r="C217" t="s">
        <v>840</v>
      </c>
      <c r="D217">
        <v>6</v>
      </c>
      <c r="E217" t="s">
        <v>205</v>
      </c>
      <c r="F217">
        <v>0</v>
      </c>
      <c r="G217" s="99">
        <v>0</v>
      </c>
    </row>
    <row r="218" spans="1:7" x14ac:dyDescent="0.25">
      <c r="A218" t="s">
        <v>1668</v>
      </c>
      <c r="B218" t="s">
        <v>585</v>
      </c>
      <c r="C218" t="s">
        <v>840</v>
      </c>
      <c r="D218">
        <v>4</v>
      </c>
      <c r="E218" t="s">
        <v>205</v>
      </c>
      <c r="F218">
        <v>0</v>
      </c>
      <c r="G218" s="99">
        <v>0</v>
      </c>
    </row>
    <row r="219" spans="1:7" x14ac:dyDescent="0.25">
      <c r="A219" t="s">
        <v>49</v>
      </c>
      <c r="B219" t="s">
        <v>584</v>
      </c>
      <c r="C219" t="s">
        <v>1766</v>
      </c>
      <c r="D219">
        <v>11.1</v>
      </c>
      <c r="E219" t="s">
        <v>205</v>
      </c>
      <c r="F219">
        <v>10.323</v>
      </c>
      <c r="G219" s="99">
        <v>0.93</v>
      </c>
    </row>
    <row r="220" spans="1:7" x14ac:dyDescent="0.25">
      <c r="A220" t="s">
        <v>1752</v>
      </c>
      <c r="B220" t="s">
        <v>584</v>
      </c>
      <c r="C220" t="s">
        <v>318</v>
      </c>
      <c r="D220">
        <v>6.2</v>
      </c>
      <c r="E220" t="s">
        <v>205</v>
      </c>
      <c r="F220">
        <v>6.2</v>
      </c>
      <c r="G220" s="99">
        <v>1</v>
      </c>
    </row>
    <row r="221" spans="1:7" x14ac:dyDescent="0.25">
      <c r="A221" t="s">
        <v>1746</v>
      </c>
      <c r="B221" t="s">
        <v>584</v>
      </c>
      <c r="C221" t="s">
        <v>318</v>
      </c>
      <c r="D221">
        <v>14</v>
      </c>
      <c r="E221" t="s">
        <v>205</v>
      </c>
      <c r="F221">
        <v>14</v>
      </c>
      <c r="G221" s="99">
        <v>1</v>
      </c>
    </row>
    <row r="222" spans="1:7" x14ac:dyDescent="0.25">
      <c r="A222" t="s">
        <v>743</v>
      </c>
      <c r="B222" t="s">
        <v>586</v>
      </c>
      <c r="C222" t="s">
        <v>327</v>
      </c>
      <c r="D222" t="s">
        <v>2053</v>
      </c>
      <c r="E222" t="s">
        <v>205</v>
      </c>
      <c r="F222">
        <v>0</v>
      </c>
      <c r="G222" s="99">
        <v>0.15</v>
      </c>
    </row>
    <row r="223" spans="1:7" x14ac:dyDescent="0.25">
      <c r="A223" t="s">
        <v>1557</v>
      </c>
      <c r="B223" t="s">
        <v>308</v>
      </c>
      <c r="C223" t="s">
        <v>325</v>
      </c>
      <c r="D223">
        <v>328</v>
      </c>
      <c r="E223" t="s">
        <v>205</v>
      </c>
      <c r="F223">
        <v>65.600000000000009</v>
      </c>
      <c r="G223" s="99">
        <v>0.2</v>
      </c>
    </row>
    <row r="224" spans="1:7" x14ac:dyDescent="0.25">
      <c r="A224" t="s">
        <v>1290</v>
      </c>
      <c r="B224" t="s">
        <v>585</v>
      </c>
      <c r="C224" t="s">
        <v>312</v>
      </c>
      <c r="D224">
        <v>38</v>
      </c>
      <c r="E224" t="s">
        <v>205</v>
      </c>
      <c r="F224">
        <v>3.8000000000000003</v>
      </c>
      <c r="G224" s="99">
        <v>0.1</v>
      </c>
    </row>
    <row r="225" spans="1:7" x14ac:dyDescent="0.25">
      <c r="A225" t="s">
        <v>93</v>
      </c>
      <c r="B225" t="s">
        <v>378</v>
      </c>
      <c r="C225" t="s">
        <v>379</v>
      </c>
      <c r="D225">
        <v>0.33500000000000002</v>
      </c>
      <c r="E225" t="s">
        <v>205</v>
      </c>
      <c r="F225">
        <v>0.18760000000000002</v>
      </c>
      <c r="G225" s="99">
        <v>0.56000000000000005</v>
      </c>
    </row>
    <row r="226" spans="1:7" x14ac:dyDescent="0.25">
      <c r="A226" t="s">
        <v>95</v>
      </c>
      <c r="B226" t="s">
        <v>381</v>
      </c>
      <c r="C226" t="s">
        <v>382</v>
      </c>
      <c r="D226">
        <v>0.45</v>
      </c>
      <c r="E226" t="s">
        <v>205</v>
      </c>
      <c r="F226">
        <v>0.27</v>
      </c>
      <c r="G226" s="99">
        <v>0.6</v>
      </c>
    </row>
    <row r="227" spans="1:7" x14ac:dyDescent="0.25">
      <c r="A227" t="s">
        <v>1833</v>
      </c>
      <c r="B227" t="s">
        <v>584</v>
      </c>
      <c r="C227" t="s">
        <v>1841</v>
      </c>
      <c r="D227">
        <v>2.35</v>
      </c>
      <c r="E227" t="s">
        <v>205</v>
      </c>
      <c r="F227">
        <v>2.35</v>
      </c>
      <c r="G227" s="99">
        <v>1</v>
      </c>
    </row>
    <row r="228" spans="1:7" x14ac:dyDescent="0.25">
      <c r="A228" t="s">
        <v>506</v>
      </c>
      <c r="B228" t="s">
        <v>600</v>
      </c>
      <c r="C228" t="s">
        <v>385</v>
      </c>
      <c r="D228">
        <v>0.52500000000000002</v>
      </c>
      <c r="E228" t="s">
        <v>205</v>
      </c>
      <c r="F228">
        <v>0.52500000000000002</v>
      </c>
      <c r="G228" s="99">
        <v>1</v>
      </c>
    </row>
    <row r="229" spans="1:7" x14ac:dyDescent="0.25">
      <c r="A229" t="s">
        <v>86</v>
      </c>
      <c r="B229" t="s">
        <v>584</v>
      </c>
      <c r="C229" t="s">
        <v>318</v>
      </c>
      <c r="D229" t="s">
        <v>2053</v>
      </c>
      <c r="E229" t="s">
        <v>205</v>
      </c>
      <c r="F229">
        <v>0</v>
      </c>
      <c r="G229" s="99">
        <v>0.97</v>
      </c>
    </row>
    <row r="230" spans="1:7" x14ac:dyDescent="0.25">
      <c r="A230" t="s">
        <v>109</v>
      </c>
      <c r="B230" t="s">
        <v>597</v>
      </c>
      <c r="C230" t="s">
        <v>398</v>
      </c>
      <c r="D230">
        <v>64</v>
      </c>
      <c r="E230" t="s">
        <v>205</v>
      </c>
      <c r="F230">
        <v>38.4</v>
      </c>
      <c r="G230" s="99">
        <v>0.6</v>
      </c>
    </row>
    <row r="231" spans="1:7" x14ac:dyDescent="0.25">
      <c r="A231" t="s">
        <v>80</v>
      </c>
      <c r="B231" t="s">
        <v>593</v>
      </c>
      <c r="C231" t="s">
        <v>365</v>
      </c>
      <c r="D231">
        <v>0.65</v>
      </c>
      <c r="E231" t="s">
        <v>205</v>
      </c>
      <c r="F231">
        <v>0.18200000000000002</v>
      </c>
      <c r="G231" s="99">
        <v>0.28000000000000003</v>
      </c>
    </row>
    <row r="232" spans="1:7" x14ac:dyDescent="0.25">
      <c r="A232" t="s">
        <v>82</v>
      </c>
      <c r="B232" t="s">
        <v>597</v>
      </c>
      <c r="C232" t="s">
        <v>368</v>
      </c>
      <c r="D232" t="s">
        <v>2053</v>
      </c>
      <c r="E232" t="s">
        <v>205</v>
      </c>
      <c r="F232">
        <v>0</v>
      </c>
      <c r="G232" s="99">
        <v>0.95</v>
      </c>
    </row>
    <row r="233" spans="1:7" x14ac:dyDescent="0.25">
      <c r="A233" t="s">
        <v>1886</v>
      </c>
      <c r="B233" t="s">
        <v>584</v>
      </c>
      <c r="C233" t="s">
        <v>1882</v>
      </c>
      <c r="D233">
        <v>6.4249999999999998</v>
      </c>
      <c r="E233" t="s">
        <v>205</v>
      </c>
      <c r="F233">
        <v>6.4249999999999998</v>
      </c>
      <c r="G233" s="99">
        <v>1</v>
      </c>
    </row>
    <row r="234" spans="1:7" x14ac:dyDescent="0.25">
      <c r="A234" t="s">
        <v>53</v>
      </c>
      <c r="B234" t="s">
        <v>2053</v>
      </c>
      <c r="C234" t="s">
        <v>2053</v>
      </c>
      <c r="D234" t="s">
        <v>2053</v>
      </c>
      <c r="E234" t="s">
        <v>205</v>
      </c>
      <c r="F234">
        <v>0</v>
      </c>
      <c r="G234" s="99">
        <v>0.75</v>
      </c>
    </row>
    <row r="235" spans="1:7" x14ac:dyDescent="0.25">
      <c r="A235" t="s">
        <v>1806</v>
      </c>
      <c r="B235" t="s">
        <v>584</v>
      </c>
      <c r="C235" t="s">
        <v>1810</v>
      </c>
      <c r="D235" t="s">
        <v>2053</v>
      </c>
      <c r="E235" t="s">
        <v>205</v>
      </c>
      <c r="F235">
        <v>0</v>
      </c>
      <c r="G235" s="99">
        <v>1</v>
      </c>
    </row>
    <row r="236" spans="1:7" x14ac:dyDescent="0.25">
      <c r="A236" t="s">
        <v>1303</v>
      </c>
      <c r="B236" t="s">
        <v>585</v>
      </c>
      <c r="C236" t="s">
        <v>312</v>
      </c>
      <c r="D236">
        <v>4</v>
      </c>
      <c r="E236" t="s">
        <v>205</v>
      </c>
      <c r="F236">
        <v>4</v>
      </c>
      <c r="G236" s="99">
        <v>1</v>
      </c>
    </row>
    <row r="237" spans="1:7" x14ac:dyDescent="0.25">
      <c r="A237" t="s">
        <v>52</v>
      </c>
      <c r="B237" t="s">
        <v>593</v>
      </c>
      <c r="C237" t="s">
        <v>320</v>
      </c>
      <c r="D237">
        <v>12</v>
      </c>
      <c r="E237" t="s">
        <v>205</v>
      </c>
      <c r="F237">
        <v>11.76</v>
      </c>
      <c r="G237" s="99">
        <v>0.98</v>
      </c>
    </row>
    <row r="238" spans="1:7" x14ac:dyDescent="0.25">
      <c r="A238" t="s">
        <v>1674</v>
      </c>
      <c r="B238" t="s">
        <v>586</v>
      </c>
      <c r="C238" t="s">
        <v>327</v>
      </c>
      <c r="D238">
        <v>27</v>
      </c>
      <c r="E238" t="s">
        <v>205</v>
      </c>
      <c r="F238">
        <v>8.1</v>
      </c>
      <c r="G238" s="99">
        <v>0.3</v>
      </c>
    </row>
    <row r="239" spans="1:7" x14ac:dyDescent="0.25">
      <c r="A239" t="s">
        <v>1685</v>
      </c>
      <c r="B239" t="s">
        <v>586</v>
      </c>
      <c r="C239" t="s">
        <v>327</v>
      </c>
      <c r="D239">
        <v>28</v>
      </c>
      <c r="E239" t="s">
        <v>205</v>
      </c>
      <c r="F239">
        <v>16.8</v>
      </c>
      <c r="G239" s="99">
        <v>0.6</v>
      </c>
    </row>
    <row r="240" spans="1:7" x14ac:dyDescent="0.25">
      <c r="A240" t="s">
        <v>1688</v>
      </c>
      <c r="B240" t="s">
        <v>586</v>
      </c>
      <c r="C240" t="s">
        <v>327</v>
      </c>
      <c r="D240">
        <v>26</v>
      </c>
      <c r="E240" t="s">
        <v>205</v>
      </c>
      <c r="F240">
        <v>6.5</v>
      </c>
      <c r="G240" s="99">
        <v>0.25</v>
      </c>
    </row>
    <row r="241" spans="1:7" x14ac:dyDescent="0.25">
      <c r="A241" t="s">
        <v>1692</v>
      </c>
      <c r="B241" t="s">
        <v>586</v>
      </c>
      <c r="C241" t="s">
        <v>327</v>
      </c>
      <c r="D241">
        <v>41</v>
      </c>
      <c r="E241" t="s">
        <v>205</v>
      </c>
      <c r="F241">
        <v>14.35</v>
      </c>
      <c r="G241" s="99">
        <v>0.35</v>
      </c>
    </row>
    <row r="242" spans="1:7" x14ac:dyDescent="0.25">
      <c r="A242" t="s">
        <v>1698</v>
      </c>
      <c r="B242" t="s">
        <v>586</v>
      </c>
      <c r="C242" t="s">
        <v>327</v>
      </c>
      <c r="D242">
        <v>35</v>
      </c>
      <c r="E242" t="s">
        <v>205</v>
      </c>
      <c r="F242">
        <v>5.25</v>
      </c>
      <c r="G242" s="99">
        <v>0.15</v>
      </c>
    </row>
    <row r="243" spans="1:7" x14ac:dyDescent="0.25">
      <c r="A243" t="s">
        <v>814</v>
      </c>
      <c r="B243" t="s">
        <v>593</v>
      </c>
      <c r="C243" t="s">
        <v>817</v>
      </c>
      <c r="D243">
        <v>120</v>
      </c>
      <c r="E243" t="s">
        <v>205</v>
      </c>
      <c r="F243">
        <v>120</v>
      </c>
      <c r="G243" s="99">
        <v>1</v>
      </c>
    </row>
    <row r="244" spans="1:7" x14ac:dyDescent="0.25">
      <c r="A244" t="s">
        <v>77</v>
      </c>
      <c r="B244" t="s">
        <v>590</v>
      </c>
      <c r="C244" t="s">
        <v>2053</v>
      </c>
      <c r="D244">
        <v>41</v>
      </c>
      <c r="E244" t="s">
        <v>205</v>
      </c>
      <c r="F244">
        <v>20.299099999999999</v>
      </c>
      <c r="G244" s="99">
        <v>0.49509999999999998</v>
      </c>
    </row>
    <row r="245" spans="1:7" x14ac:dyDescent="0.25">
      <c r="A245" t="s">
        <v>1705</v>
      </c>
      <c r="B245" t="s">
        <v>586</v>
      </c>
      <c r="C245" t="s">
        <v>327</v>
      </c>
      <c r="D245">
        <v>6</v>
      </c>
      <c r="E245" t="s">
        <v>205</v>
      </c>
      <c r="F245">
        <v>0.89999999999999991</v>
      </c>
      <c r="G245" s="99">
        <v>0.15</v>
      </c>
    </row>
    <row r="246" spans="1:7" x14ac:dyDescent="0.25">
      <c r="A246" t="s">
        <v>1710</v>
      </c>
      <c r="B246" t="s">
        <v>586</v>
      </c>
      <c r="C246" t="s">
        <v>327</v>
      </c>
      <c r="D246">
        <v>29</v>
      </c>
      <c r="E246" t="s">
        <v>205</v>
      </c>
      <c r="F246">
        <v>4.3499999999999996</v>
      </c>
      <c r="G246" s="99">
        <v>0.15</v>
      </c>
    </row>
    <row r="247" spans="1:7" x14ac:dyDescent="0.25">
      <c r="A247" t="s">
        <v>90</v>
      </c>
      <c r="B247" t="s">
        <v>599</v>
      </c>
      <c r="C247" t="s">
        <v>375</v>
      </c>
      <c r="D247">
        <v>1</v>
      </c>
      <c r="E247" t="s">
        <v>2047</v>
      </c>
      <c r="F247">
        <v>0.68</v>
      </c>
      <c r="G247" s="99">
        <v>0.68</v>
      </c>
    </row>
    <row r="248" spans="1:7" x14ac:dyDescent="0.25">
      <c r="A248" t="s">
        <v>511</v>
      </c>
      <c r="B248" t="s">
        <v>585</v>
      </c>
      <c r="C248" t="s">
        <v>312</v>
      </c>
      <c r="D248">
        <v>38</v>
      </c>
      <c r="E248" t="s">
        <v>205</v>
      </c>
      <c r="F248">
        <v>10.260000000000002</v>
      </c>
      <c r="G248" s="99">
        <v>0.27</v>
      </c>
    </row>
    <row r="249" spans="1:7" x14ac:dyDescent="0.25">
      <c r="A249" t="s">
        <v>797</v>
      </c>
      <c r="B249" t="s">
        <v>593</v>
      </c>
      <c r="C249" t="s">
        <v>365</v>
      </c>
      <c r="D249">
        <v>14</v>
      </c>
      <c r="E249" t="s">
        <v>205</v>
      </c>
      <c r="F249">
        <v>14</v>
      </c>
      <c r="G249" s="99">
        <v>1</v>
      </c>
    </row>
    <row r="250" spans="1:7" x14ac:dyDescent="0.25">
      <c r="A250" t="s">
        <v>723</v>
      </c>
      <c r="B250" t="s">
        <v>594</v>
      </c>
      <c r="C250" t="s">
        <v>710</v>
      </c>
      <c r="D250">
        <v>102.729</v>
      </c>
      <c r="E250" t="s">
        <v>205</v>
      </c>
      <c r="F250">
        <v>77.046750000000003</v>
      </c>
      <c r="G250" s="99">
        <v>0.75</v>
      </c>
    </row>
    <row r="251" spans="1:7" x14ac:dyDescent="0.25">
      <c r="A251" t="s">
        <v>117</v>
      </c>
      <c r="B251" t="s">
        <v>584</v>
      </c>
      <c r="C251" t="s">
        <v>406</v>
      </c>
      <c r="D251" t="s">
        <v>2053</v>
      </c>
      <c r="E251" t="s">
        <v>208</v>
      </c>
      <c r="F251">
        <v>0</v>
      </c>
      <c r="G251" s="99">
        <v>0.73</v>
      </c>
    </row>
    <row r="252" spans="1:7" x14ac:dyDescent="0.25">
      <c r="A252" t="s">
        <v>87</v>
      </c>
      <c r="B252" t="s">
        <v>584</v>
      </c>
      <c r="C252" t="s">
        <v>318</v>
      </c>
      <c r="D252">
        <v>17.8</v>
      </c>
      <c r="E252" t="s">
        <v>205</v>
      </c>
      <c r="F252">
        <v>16.554000000000002</v>
      </c>
      <c r="G252" s="99">
        <v>0.93</v>
      </c>
    </row>
    <row r="253" spans="1:7" x14ac:dyDescent="0.25">
      <c r="A253" t="s">
        <v>2036</v>
      </c>
      <c r="B253" t="s">
        <v>2053</v>
      </c>
      <c r="C253" t="s">
        <v>2053</v>
      </c>
      <c r="D253">
        <v>1.9</v>
      </c>
      <c r="E253" t="s">
        <v>205</v>
      </c>
      <c r="F253">
        <v>1.52</v>
      </c>
      <c r="G253" s="99">
        <v>0.8</v>
      </c>
    </row>
    <row r="254" spans="1:7" x14ac:dyDescent="0.25">
      <c r="A254" t="s">
        <v>2032</v>
      </c>
      <c r="B254" t="s">
        <v>2053</v>
      </c>
      <c r="C254" t="s">
        <v>2053</v>
      </c>
      <c r="D254" t="s">
        <v>2053</v>
      </c>
      <c r="E254" t="s">
        <v>205</v>
      </c>
      <c r="F254">
        <v>0</v>
      </c>
      <c r="G254" s="99">
        <v>0.38</v>
      </c>
    </row>
    <row r="255" spans="1:7" x14ac:dyDescent="0.25">
      <c r="A255" t="s">
        <v>1574</v>
      </c>
      <c r="B255" t="s">
        <v>601</v>
      </c>
      <c r="C255" t="s">
        <v>1578</v>
      </c>
      <c r="D255">
        <v>24</v>
      </c>
      <c r="E255" t="s">
        <v>205</v>
      </c>
      <c r="F255">
        <v>7.68</v>
      </c>
      <c r="G255" s="99">
        <v>0.32</v>
      </c>
    </row>
    <row r="256" spans="1:7" x14ac:dyDescent="0.25">
      <c r="A256" t="s">
        <v>1283</v>
      </c>
      <c r="B256" t="s">
        <v>585</v>
      </c>
      <c r="C256" t="s">
        <v>840</v>
      </c>
      <c r="D256">
        <v>0.08</v>
      </c>
      <c r="E256" t="s">
        <v>205</v>
      </c>
      <c r="F256">
        <v>0.08</v>
      </c>
      <c r="G256" s="99">
        <v>1</v>
      </c>
    </row>
    <row r="257" spans="1:7" x14ac:dyDescent="0.25">
      <c r="A257" t="s">
        <v>99</v>
      </c>
      <c r="B257" t="s">
        <v>601</v>
      </c>
      <c r="C257" t="s">
        <v>389</v>
      </c>
      <c r="D257" t="s">
        <v>2053</v>
      </c>
      <c r="E257" t="s">
        <v>205</v>
      </c>
      <c r="F257">
        <v>0</v>
      </c>
      <c r="G257" s="99">
        <v>0.77</v>
      </c>
    </row>
    <row r="258" spans="1:7" x14ac:dyDescent="0.25">
      <c r="A258" t="s">
        <v>504</v>
      </c>
      <c r="B258" t="s">
        <v>597</v>
      </c>
      <c r="C258" t="s">
        <v>376</v>
      </c>
      <c r="D258">
        <v>156</v>
      </c>
      <c r="E258" t="s">
        <v>205</v>
      </c>
      <c r="F258">
        <v>132.6</v>
      </c>
      <c r="G258" s="99">
        <v>0.85</v>
      </c>
    </row>
    <row r="259" spans="1:7" x14ac:dyDescent="0.25">
      <c r="A259" t="s">
        <v>505</v>
      </c>
      <c r="B259" t="s">
        <v>597</v>
      </c>
      <c r="C259" t="s">
        <v>377</v>
      </c>
      <c r="D259">
        <v>74</v>
      </c>
      <c r="E259" t="s">
        <v>205</v>
      </c>
      <c r="F259">
        <v>70.3</v>
      </c>
      <c r="G259" s="99">
        <v>0.95</v>
      </c>
    </row>
    <row r="260" spans="1:7" x14ac:dyDescent="0.25">
      <c r="A260" t="s">
        <v>833</v>
      </c>
      <c r="B260" t="s">
        <v>585</v>
      </c>
      <c r="C260" t="s">
        <v>316</v>
      </c>
      <c r="D260">
        <v>1</v>
      </c>
      <c r="E260" t="s">
        <v>208</v>
      </c>
      <c r="F260">
        <v>0</v>
      </c>
      <c r="G260" s="99">
        <v>0</v>
      </c>
    </row>
    <row r="261" spans="1:7" x14ac:dyDescent="0.25">
      <c r="A261" t="s">
        <v>838</v>
      </c>
      <c r="B261" t="s">
        <v>585</v>
      </c>
      <c r="C261" t="s">
        <v>840</v>
      </c>
      <c r="D261" t="s">
        <v>2053</v>
      </c>
      <c r="E261" t="s">
        <v>208</v>
      </c>
      <c r="F261">
        <v>0</v>
      </c>
      <c r="G261" s="99">
        <v>0</v>
      </c>
    </row>
    <row r="262" spans="1:7" x14ac:dyDescent="0.25">
      <c r="A262" t="s">
        <v>845</v>
      </c>
      <c r="B262" t="s">
        <v>584</v>
      </c>
      <c r="C262" t="s">
        <v>846</v>
      </c>
      <c r="D262">
        <v>1</v>
      </c>
      <c r="E262" t="s">
        <v>208</v>
      </c>
      <c r="F262">
        <v>0</v>
      </c>
      <c r="G262" s="99">
        <v>0</v>
      </c>
    </row>
    <row r="263" spans="1:7" x14ac:dyDescent="0.25">
      <c r="A263" t="s">
        <v>849</v>
      </c>
      <c r="B263" t="s">
        <v>584</v>
      </c>
      <c r="C263" t="s">
        <v>846</v>
      </c>
      <c r="D263">
        <v>1</v>
      </c>
      <c r="E263" t="s">
        <v>208</v>
      </c>
      <c r="F263">
        <v>0</v>
      </c>
      <c r="G263" s="99"/>
    </row>
    <row r="264" spans="1:7" x14ac:dyDescent="0.25">
      <c r="A264" t="s">
        <v>841</v>
      </c>
      <c r="B264" t="s">
        <v>599</v>
      </c>
      <c r="C264" t="s">
        <v>843</v>
      </c>
      <c r="D264" t="s">
        <v>2053</v>
      </c>
      <c r="E264" t="s">
        <v>208</v>
      </c>
      <c r="F264">
        <v>0</v>
      </c>
      <c r="G264" s="99">
        <v>0</v>
      </c>
    </row>
    <row r="265" spans="1:7" x14ac:dyDescent="0.25">
      <c r="A265" t="s">
        <v>1236</v>
      </c>
      <c r="B265" t="s">
        <v>378</v>
      </c>
      <c r="C265" t="s">
        <v>1240</v>
      </c>
      <c r="D265" t="s">
        <v>2053</v>
      </c>
      <c r="E265" t="s">
        <v>205</v>
      </c>
      <c r="F265">
        <v>0</v>
      </c>
      <c r="G265" s="99">
        <v>1</v>
      </c>
    </row>
    <row r="266" spans="1:7" x14ac:dyDescent="0.25">
      <c r="A266" t="s">
        <v>125</v>
      </c>
      <c r="B266" t="s">
        <v>378</v>
      </c>
      <c r="C266" t="s">
        <v>414</v>
      </c>
      <c r="D266">
        <v>41.2</v>
      </c>
      <c r="E266" t="s">
        <v>205</v>
      </c>
      <c r="F266">
        <v>41.2</v>
      </c>
      <c r="G266" s="99">
        <v>1</v>
      </c>
    </row>
    <row r="267" spans="1:7" x14ac:dyDescent="0.25">
      <c r="A267" t="s">
        <v>1231</v>
      </c>
      <c r="B267" t="s">
        <v>378</v>
      </c>
      <c r="C267" t="s">
        <v>418</v>
      </c>
      <c r="D267" t="s">
        <v>2053</v>
      </c>
      <c r="E267" t="s">
        <v>208</v>
      </c>
      <c r="F267">
        <v>0</v>
      </c>
      <c r="G267" s="99">
        <v>1</v>
      </c>
    </row>
    <row r="268" spans="1:7" x14ac:dyDescent="0.25">
      <c r="A268" t="s">
        <v>1015</v>
      </c>
      <c r="B268" t="s">
        <v>587</v>
      </c>
      <c r="C268" t="s">
        <v>323</v>
      </c>
      <c r="D268">
        <v>12.8</v>
      </c>
      <c r="E268" t="s">
        <v>205</v>
      </c>
      <c r="F268">
        <v>0</v>
      </c>
      <c r="G268" s="99">
        <v>0</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A270"/>
  <sheetViews>
    <sheetView showGridLines="0" tabSelected="1" zoomScaleNormal="100" workbookViewId="0">
      <pane ySplit="2" topLeftCell="A3" activePane="bottomLeft" state="frozen"/>
      <selection activeCell="AG1" sqref="AG1"/>
      <selection pane="bottomLeft" sqref="A1:XFD1048576"/>
    </sheetView>
  </sheetViews>
  <sheetFormatPr baseColWidth="10" defaultColWidth="11.42578125" defaultRowHeight="15" x14ac:dyDescent="0.25"/>
  <cols>
    <col min="1" max="1" width="11.5703125" style="2" customWidth="1"/>
    <col min="2" max="2" width="16.5703125" style="2" customWidth="1"/>
    <col min="3" max="3" width="14.85546875" style="2" customWidth="1"/>
    <col min="4" max="4" width="51.7109375" style="25" customWidth="1"/>
    <col min="5" max="5" width="38.140625" style="26" customWidth="1"/>
    <col min="6" max="6" width="87.140625" style="25" customWidth="1"/>
    <col min="7" max="7" width="23.85546875" style="25" customWidth="1"/>
    <col min="8" max="9" width="27" style="7" customWidth="1"/>
    <col min="10" max="10" width="22.5703125" style="4" customWidth="1"/>
    <col min="11" max="11" width="72.28515625" style="25" customWidth="1"/>
    <col min="12" max="12" width="24.7109375" style="26" customWidth="1"/>
    <col min="13" max="13" width="28.140625" style="25" customWidth="1"/>
    <col min="14" max="14" width="36.140625" style="26" customWidth="1"/>
    <col min="15" max="15" width="12.5703125" style="2" customWidth="1"/>
    <col min="16" max="16" width="35.140625" style="26" customWidth="1"/>
    <col min="17" max="18" width="44.5703125" style="26" customWidth="1"/>
    <col min="19" max="20" width="21.7109375" style="25" customWidth="1"/>
    <col min="21" max="21" width="22.85546875" style="25" customWidth="1"/>
    <col min="22" max="22" width="18.28515625" style="25" customWidth="1"/>
    <col min="23" max="23" width="20.7109375" style="7" customWidth="1"/>
    <col min="24" max="24" width="34.28515625" style="7" customWidth="1"/>
    <col min="25" max="29" width="14.5703125" style="26" customWidth="1"/>
    <col min="30" max="30" width="42.42578125" style="3" customWidth="1"/>
    <col min="31" max="31" width="68.140625" style="25" customWidth="1"/>
    <col min="32" max="32" width="23.42578125" style="4" customWidth="1"/>
    <col min="33" max="33" width="13.28515625" style="5" customWidth="1"/>
    <col min="34" max="34" width="13.140625" style="5" customWidth="1"/>
    <col min="35" max="35" width="21.140625" style="5" customWidth="1"/>
    <col min="36" max="36" width="14" style="27" customWidth="1"/>
    <col min="37" max="37" width="12.42578125" style="7" customWidth="1"/>
    <col min="38" max="38" width="22.5703125" style="7" customWidth="1"/>
    <col min="39" max="39" width="12.7109375" style="26" customWidth="1"/>
    <col min="40" max="41" width="12.7109375" style="28" customWidth="1"/>
    <col min="42" max="42" width="12.7109375" style="29" customWidth="1"/>
    <col min="43" max="43" width="12.7109375" style="31" customWidth="1"/>
    <col min="44" max="44" width="12.7109375" style="25" customWidth="1"/>
    <col min="45" max="45" width="9.7109375" style="25" customWidth="1"/>
    <col min="46" max="46" width="52.28515625" style="26" customWidth="1"/>
    <col min="47" max="47" width="11.140625" style="26" bestFit="1" customWidth="1"/>
    <col min="48" max="48" width="22.85546875" style="26" bestFit="1" customWidth="1"/>
    <col min="49" max="49" width="22" style="26" customWidth="1"/>
    <col min="50" max="57" width="30.7109375" style="25" customWidth="1"/>
    <col min="58" max="16384" width="11.42578125" style="25"/>
  </cols>
  <sheetData>
    <row r="1" spans="1:53" s="20" customFormat="1" x14ac:dyDescent="0.25">
      <c r="A1" s="56" t="s">
        <v>0</v>
      </c>
      <c r="B1" s="56"/>
      <c r="C1" s="56"/>
      <c r="D1" s="56"/>
      <c r="E1" s="57"/>
      <c r="F1" s="56"/>
      <c r="G1" s="56"/>
      <c r="H1" s="56"/>
      <c r="I1" s="56"/>
      <c r="J1" s="56"/>
      <c r="K1" s="56"/>
      <c r="L1" s="56"/>
      <c r="M1" s="56"/>
      <c r="N1" s="56"/>
      <c r="O1" s="56"/>
      <c r="P1" s="56"/>
      <c r="Q1" s="58" t="s">
        <v>1</v>
      </c>
      <c r="R1" s="59"/>
      <c r="S1" s="59"/>
      <c r="T1" s="59"/>
      <c r="U1" s="59"/>
      <c r="V1" s="59"/>
      <c r="W1" s="59"/>
      <c r="X1" s="59"/>
      <c r="Y1" s="59"/>
      <c r="Z1" s="60" t="s">
        <v>37</v>
      </c>
      <c r="AA1" s="60"/>
      <c r="AB1" s="60"/>
      <c r="AC1" s="60"/>
      <c r="AD1" s="61" t="s">
        <v>2</v>
      </c>
      <c r="AE1" s="61"/>
      <c r="AF1" s="61"/>
      <c r="AG1" s="61"/>
      <c r="AH1" s="61"/>
      <c r="AI1" s="61"/>
      <c r="AJ1" s="61"/>
      <c r="AK1" s="61"/>
      <c r="AL1" s="61"/>
      <c r="AM1" s="62" t="s">
        <v>3</v>
      </c>
      <c r="AN1" s="62"/>
      <c r="AO1" s="62"/>
      <c r="AP1" s="62"/>
      <c r="AQ1" s="62"/>
      <c r="AR1" s="62"/>
      <c r="AS1" s="62"/>
      <c r="AU1" s="64"/>
      <c r="AV1" s="64" t="s">
        <v>2040</v>
      </c>
      <c r="AW1" s="65"/>
      <c r="AX1" s="114" t="s">
        <v>27</v>
      </c>
      <c r="AY1" s="115"/>
      <c r="AZ1" s="115"/>
      <c r="BA1" s="115"/>
    </row>
    <row r="2" spans="1:53" s="10" customFormat="1" ht="45" x14ac:dyDescent="0.25">
      <c r="A2" s="1" t="s">
        <v>4</v>
      </c>
      <c r="B2" s="13" t="s">
        <v>42</v>
      </c>
      <c r="C2" s="13" t="s">
        <v>43</v>
      </c>
      <c r="D2" s="13" t="s">
        <v>674</v>
      </c>
      <c r="E2" s="1" t="s">
        <v>5</v>
      </c>
      <c r="F2" s="1" t="s">
        <v>24</v>
      </c>
      <c r="G2" s="1" t="s">
        <v>25</v>
      </c>
      <c r="H2" s="1" t="s">
        <v>6</v>
      </c>
      <c r="I2" s="1" t="s">
        <v>1331</v>
      </c>
      <c r="J2" s="8" t="s">
        <v>7</v>
      </c>
      <c r="K2" s="1" t="s">
        <v>8</v>
      </c>
      <c r="L2" s="1" t="s">
        <v>9</v>
      </c>
      <c r="M2" s="1" t="s">
        <v>10</v>
      </c>
      <c r="N2" s="1" t="s">
        <v>26</v>
      </c>
      <c r="O2" s="1" t="s">
        <v>11</v>
      </c>
      <c r="P2" s="1" t="s">
        <v>12</v>
      </c>
      <c r="Q2" s="1" t="s">
        <v>1393</v>
      </c>
      <c r="R2" s="1" t="s">
        <v>1394</v>
      </c>
      <c r="S2" s="1" t="s">
        <v>13</v>
      </c>
      <c r="T2" s="1" t="s">
        <v>14</v>
      </c>
      <c r="U2" s="1" t="s">
        <v>15</v>
      </c>
      <c r="V2" s="1" t="s">
        <v>16</v>
      </c>
      <c r="W2" s="1" t="s">
        <v>17</v>
      </c>
      <c r="X2" s="1" t="s">
        <v>30</v>
      </c>
      <c r="Y2" s="1" t="s">
        <v>29</v>
      </c>
      <c r="Z2" s="12" t="s">
        <v>38</v>
      </c>
      <c r="AA2" s="12" t="s">
        <v>41</v>
      </c>
      <c r="AB2" s="12" t="s">
        <v>39</v>
      </c>
      <c r="AC2" s="12" t="s">
        <v>40</v>
      </c>
      <c r="AD2" s="1" t="s">
        <v>44</v>
      </c>
      <c r="AE2" s="1" t="s">
        <v>28</v>
      </c>
      <c r="AF2" s="8" t="s">
        <v>18</v>
      </c>
      <c r="AG2" s="6" t="s">
        <v>31</v>
      </c>
      <c r="AH2" s="6" t="s">
        <v>36</v>
      </c>
      <c r="AI2" s="6" t="s">
        <v>46</v>
      </c>
      <c r="AJ2" s="6" t="s">
        <v>32</v>
      </c>
      <c r="AK2" s="1" t="s">
        <v>648</v>
      </c>
      <c r="AL2" s="1" t="s">
        <v>19</v>
      </c>
      <c r="AM2" s="9" t="s">
        <v>20</v>
      </c>
      <c r="AN2" s="14" t="s">
        <v>21</v>
      </c>
      <c r="AO2" s="14" t="s">
        <v>22</v>
      </c>
      <c r="AP2" s="15" t="s">
        <v>33</v>
      </c>
      <c r="AQ2" s="30" t="s">
        <v>34</v>
      </c>
      <c r="AR2" s="9" t="s">
        <v>45</v>
      </c>
      <c r="AS2" s="9" t="s">
        <v>35</v>
      </c>
      <c r="AT2" s="63" t="s">
        <v>23</v>
      </c>
      <c r="AU2" s="113" t="s">
        <v>2076</v>
      </c>
      <c r="AV2" s="55" t="s">
        <v>2077</v>
      </c>
      <c r="AW2" s="55" t="s">
        <v>2042</v>
      </c>
      <c r="AX2" s="16"/>
      <c r="AY2" s="34"/>
      <c r="AZ2" s="34"/>
      <c r="BA2" s="34"/>
    </row>
    <row r="3" spans="1:53" ht="129.94999999999999" customHeight="1" x14ac:dyDescent="0.25">
      <c r="A3" s="41"/>
      <c r="B3" s="44" t="s">
        <v>647</v>
      </c>
      <c r="C3" s="42" t="s">
        <v>617</v>
      </c>
      <c r="D3" s="32" t="s">
        <v>639</v>
      </c>
      <c r="E3" s="32" t="s">
        <v>655</v>
      </c>
      <c r="F3" s="32" t="s">
        <v>50</v>
      </c>
      <c r="G3" s="41" t="s">
        <v>136</v>
      </c>
      <c r="H3" s="43" t="s">
        <v>133</v>
      </c>
      <c r="I3" s="43" t="s">
        <v>953</v>
      </c>
      <c r="J3" s="17" t="s">
        <v>134</v>
      </c>
      <c r="K3" s="32" t="s">
        <v>156</v>
      </c>
      <c r="L3" s="32" t="s">
        <v>205</v>
      </c>
      <c r="M3" s="41">
        <v>3</v>
      </c>
      <c r="N3" s="32" t="s">
        <v>215</v>
      </c>
      <c r="O3" s="42" t="s">
        <v>214</v>
      </c>
      <c r="P3" s="41" t="s">
        <v>215</v>
      </c>
      <c r="Q3" s="32"/>
      <c r="R3" s="32"/>
      <c r="S3" s="32">
        <v>0</v>
      </c>
      <c r="T3" s="32" t="s">
        <v>252</v>
      </c>
      <c r="U3" s="32" t="s">
        <v>585</v>
      </c>
      <c r="V3" s="32" t="s">
        <v>312</v>
      </c>
      <c r="W3" s="32" t="s">
        <v>313</v>
      </c>
      <c r="X3" s="41"/>
      <c r="Y3" s="32"/>
      <c r="Z3" s="22"/>
      <c r="AA3" s="22"/>
      <c r="AB3" s="22"/>
      <c r="AC3" s="22"/>
      <c r="AD3" s="32"/>
      <c r="AE3" s="32" t="s">
        <v>50</v>
      </c>
      <c r="AF3" s="36"/>
      <c r="AG3" s="22"/>
      <c r="AH3" s="21"/>
      <c r="AI3" s="21"/>
      <c r="AJ3" s="22"/>
      <c r="AK3" s="18"/>
      <c r="AL3" s="19"/>
      <c r="AM3" s="37" t="e">
        <f ca="1">(AK3-((TODAY())-AJ3))/AK3</f>
        <v>#DIV/0!</v>
      </c>
      <c r="AN3" s="23">
        <v>0</v>
      </c>
      <c r="AO3" s="21"/>
      <c r="AP3" s="24">
        <v>0</v>
      </c>
      <c r="AQ3" s="38">
        <f t="shared" ref="AQ3:AQ34" si="0">AN3</f>
        <v>0</v>
      </c>
      <c r="AR3" s="39">
        <f t="shared" ref="AR3:AR66" si="1">AQ3-AP3</f>
        <v>0</v>
      </c>
      <c r="AS3" s="39">
        <f t="shared" ref="AS3:AS34" si="2">AN3</f>
        <v>0</v>
      </c>
      <c r="AT3" s="19" t="s">
        <v>1933</v>
      </c>
      <c r="AU3" s="19">
        <f>M3</f>
        <v>3</v>
      </c>
      <c r="AV3" s="19">
        <f t="shared" ref="AV3:AV66" si="3">+AS3*M3</f>
        <v>0</v>
      </c>
      <c r="AW3" s="19" t="str">
        <f t="shared" ref="AW3:AW66" si="4">+L3</f>
        <v>Km</v>
      </c>
      <c r="AX3" s="33"/>
      <c r="AY3" s="33"/>
      <c r="AZ3" s="33"/>
      <c r="BA3" s="33"/>
    </row>
    <row r="4" spans="1:53" ht="129.94999999999999" customHeight="1" x14ac:dyDescent="0.25">
      <c r="A4" s="41"/>
      <c r="B4" s="44" t="s">
        <v>650</v>
      </c>
      <c r="C4" s="42" t="s">
        <v>939</v>
      </c>
      <c r="D4" s="32" t="s">
        <v>645</v>
      </c>
      <c r="E4" s="32" t="s">
        <v>1093</v>
      </c>
      <c r="F4" s="32" t="s">
        <v>1088</v>
      </c>
      <c r="G4" s="41" t="s">
        <v>150</v>
      </c>
      <c r="H4" s="43" t="s">
        <v>1332</v>
      </c>
      <c r="I4" s="43" t="s">
        <v>151</v>
      </c>
      <c r="J4" s="17">
        <v>1646062000</v>
      </c>
      <c r="K4" s="32" t="s">
        <v>1089</v>
      </c>
      <c r="L4" s="32" t="s">
        <v>212</v>
      </c>
      <c r="M4" s="41">
        <v>1</v>
      </c>
      <c r="N4" s="32" t="s">
        <v>236</v>
      </c>
      <c r="O4" s="42" t="s">
        <v>214</v>
      </c>
      <c r="P4" s="41" t="s">
        <v>238</v>
      </c>
      <c r="Q4" s="32" t="s">
        <v>1511</v>
      </c>
      <c r="R4" s="32" t="s">
        <v>1510</v>
      </c>
      <c r="S4" s="32" t="s">
        <v>266</v>
      </c>
      <c r="T4" s="32" t="s">
        <v>307</v>
      </c>
      <c r="U4" s="32" t="s">
        <v>584</v>
      </c>
      <c r="V4" s="32" t="s">
        <v>422</v>
      </c>
      <c r="W4" s="32" t="s">
        <v>423</v>
      </c>
      <c r="X4" s="41"/>
      <c r="Y4" s="32"/>
      <c r="Z4" s="22"/>
      <c r="AA4" s="22"/>
      <c r="AB4" s="22"/>
      <c r="AC4" s="22"/>
      <c r="AD4" s="32" t="s">
        <v>490</v>
      </c>
      <c r="AE4" s="32" t="s">
        <v>1088</v>
      </c>
      <c r="AF4" s="36">
        <v>1751802000</v>
      </c>
      <c r="AG4" s="22"/>
      <c r="AH4" s="21"/>
      <c r="AI4" s="36">
        <v>1646062000</v>
      </c>
      <c r="AJ4" s="22">
        <v>43015</v>
      </c>
      <c r="AK4" s="18">
        <v>1380</v>
      </c>
      <c r="AL4" s="19" t="s">
        <v>531</v>
      </c>
      <c r="AM4" s="37">
        <f ca="1">(AK4-((TODAY())-AJ4))/AK4</f>
        <v>-0.67753623188405798</v>
      </c>
      <c r="AN4" s="23">
        <v>1</v>
      </c>
      <c r="AO4" s="23">
        <v>0.93</v>
      </c>
      <c r="AP4" s="24">
        <v>1</v>
      </c>
      <c r="AQ4" s="38">
        <f t="shared" si="0"/>
        <v>1</v>
      </c>
      <c r="AR4" s="39">
        <f t="shared" si="1"/>
        <v>0</v>
      </c>
      <c r="AS4" s="39">
        <f t="shared" si="2"/>
        <v>1</v>
      </c>
      <c r="AT4" s="19"/>
      <c r="AU4" s="19">
        <f t="shared" ref="AU4:AU67" si="5">M4</f>
        <v>1</v>
      </c>
      <c r="AV4" s="19">
        <f t="shared" si="3"/>
        <v>1</v>
      </c>
      <c r="AW4" s="19" t="str">
        <f t="shared" si="4"/>
        <v>% Avancement financier AFD</v>
      </c>
      <c r="AX4" s="33"/>
      <c r="AY4" s="33"/>
      <c r="AZ4" s="33"/>
      <c r="BA4" s="33"/>
    </row>
    <row r="5" spans="1:53" ht="129.94999999999999" customHeight="1" x14ac:dyDescent="0.25">
      <c r="A5" s="41"/>
      <c r="B5" s="44" t="s">
        <v>650</v>
      </c>
      <c r="C5" s="42" t="s">
        <v>939</v>
      </c>
      <c r="D5" s="32" t="s">
        <v>645</v>
      </c>
      <c r="E5" s="32" t="s">
        <v>1076</v>
      </c>
      <c r="F5" s="32" t="s">
        <v>1083</v>
      </c>
      <c r="G5" s="41" t="s">
        <v>150</v>
      </c>
      <c r="H5" s="43" t="s">
        <v>1332</v>
      </c>
      <c r="I5" s="43" t="s">
        <v>1333</v>
      </c>
      <c r="J5" s="17">
        <v>208605854</v>
      </c>
      <c r="K5" s="32" t="s">
        <v>1084</v>
      </c>
      <c r="L5" s="32"/>
      <c r="M5" s="32"/>
      <c r="N5" s="32">
        <v>0</v>
      </c>
      <c r="O5" s="42" t="s">
        <v>214</v>
      </c>
      <c r="P5" s="41" t="s">
        <v>1085</v>
      </c>
      <c r="Q5" s="32" t="s">
        <v>1511</v>
      </c>
      <c r="R5" s="32" t="s">
        <v>1530</v>
      </c>
      <c r="S5" s="32" t="s">
        <v>1079</v>
      </c>
      <c r="T5" s="32" t="s">
        <v>1080</v>
      </c>
      <c r="U5" s="32" t="s">
        <v>584</v>
      </c>
      <c r="V5" s="32" t="s">
        <v>422</v>
      </c>
      <c r="W5" s="32" t="s">
        <v>423</v>
      </c>
      <c r="X5" s="41"/>
      <c r="Y5" s="32"/>
      <c r="Z5" s="22" t="s">
        <v>933</v>
      </c>
      <c r="AA5" s="22" t="s">
        <v>933</v>
      </c>
      <c r="AB5" s="22" t="s">
        <v>933</v>
      </c>
      <c r="AC5" s="22" t="s">
        <v>933</v>
      </c>
      <c r="AD5" s="32" t="s">
        <v>1086</v>
      </c>
      <c r="AE5" s="32" t="s">
        <v>1083</v>
      </c>
      <c r="AF5" s="36">
        <v>208605854</v>
      </c>
      <c r="AG5" s="22"/>
      <c r="AH5" s="21"/>
      <c r="AI5" s="36">
        <v>173838212</v>
      </c>
      <c r="AJ5" s="22">
        <v>44117</v>
      </c>
      <c r="AK5" s="18">
        <v>120</v>
      </c>
      <c r="AL5" s="19" t="s">
        <v>530</v>
      </c>
      <c r="AM5" s="37">
        <v>0</v>
      </c>
      <c r="AN5" s="23">
        <v>1</v>
      </c>
      <c r="AO5" s="23">
        <v>1</v>
      </c>
      <c r="AP5" s="24">
        <v>1</v>
      </c>
      <c r="AQ5" s="38">
        <f t="shared" si="0"/>
        <v>1</v>
      </c>
      <c r="AR5" s="39">
        <f t="shared" si="1"/>
        <v>0</v>
      </c>
      <c r="AS5" s="39">
        <f t="shared" si="2"/>
        <v>1</v>
      </c>
      <c r="AT5" s="19" t="s">
        <v>2000</v>
      </c>
      <c r="AU5" s="19">
        <f t="shared" si="5"/>
        <v>0</v>
      </c>
      <c r="AV5" s="19">
        <f t="shared" si="3"/>
        <v>0</v>
      </c>
      <c r="AW5" s="19">
        <f t="shared" si="4"/>
        <v>0</v>
      </c>
      <c r="AX5" s="33"/>
      <c r="AY5" s="33"/>
      <c r="AZ5" s="33"/>
      <c r="BA5" s="33"/>
    </row>
    <row r="6" spans="1:53" ht="129.94999999999999" customHeight="1" x14ac:dyDescent="0.25">
      <c r="A6" s="41"/>
      <c r="B6" s="44" t="s">
        <v>646</v>
      </c>
      <c r="C6" s="42" t="s">
        <v>619</v>
      </c>
      <c r="D6" s="32" t="s">
        <v>641</v>
      </c>
      <c r="E6" s="32" t="s">
        <v>1313</v>
      </c>
      <c r="F6" s="32" t="s">
        <v>1163</v>
      </c>
      <c r="G6" s="41" t="s">
        <v>137</v>
      </c>
      <c r="H6" s="43" t="s">
        <v>1332</v>
      </c>
      <c r="I6" s="43" t="s">
        <v>1104</v>
      </c>
      <c r="J6" s="17">
        <v>1874000000</v>
      </c>
      <c r="K6" s="32" t="s">
        <v>1105</v>
      </c>
      <c r="L6" s="32" t="s">
        <v>2044</v>
      </c>
      <c r="M6" s="41">
        <v>1</v>
      </c>
      <c r="N6" s="32" t="s">
        <v>233</v>
      </c>
      <c r="O6" s="42" t="s">
        <v>214</v>
      </c>
      <c r="P6" s="41" t="s">
        <v>1164</v>
      </c>
      <c r="Q6" s="32"/>
      <c r="R6" s="32"/>
      <c r="S6" s="32" t="s">
        <v>1165</v>
      </c>
      <c r="T6" s="32" t="s">
        <v>1166</v>
      </c>
      <c r="U6" s="32" t="s">
        <v>584</v>
      </c>
      <c r="V6" s="32" t="s">
        <v>1109</v>
      </c>
      <c r="W6" s="32" t="s">
        <v>1167</v>
      </c>
      <c r="X6" s="41"/>
      <c r="Y6" s="32"/>
      <c r="Z6" s="22" t="s">
        <v>933</v>
      </c>
      <c r="AA6" s="22" t="s">
        <v>933</v>
      </c>
      <c r="AB6" s="22" t="s">
        <v>933</v>
      </c>
      <c r="AC6" s="22" t="s">
        <v>933</v>
      </c>
      <c r="AD6" s="32" t="s">
        <v>1168</v>
      </c>
      <c r="AE6" s="32" t="s">
        <v>1169</v>
      </c>
      <c r="AF6" s="36">
        <v>1873635320</v>
      </c>
      <c r="AG6" s="22"/>
      <c r="AH6" s="21"/>
      <c r="AI6" s="36">
        <v>1311584160</v>
      </c>
      <c r="AJ6" s="22">
        <v>43391</v>
      </c>
      <c r="AK6" s="18">
        <v>27</v>
      </c>
      <c r="AL6" s="19" t="s">
        <v>1170</v>
      </c>
      <c r="AM6" s="37">
        <v>1.18</v>
      </c>
      <c r="AN6" s="23">
        <v>1</v>
      </c>
      <c r="AO6" s="23">
        <v>0.4737876952490413</v>
      </c>
      <c r="AP6" s="24">
        <v>1</v>
      </c>
      <c r="AQ6" s="38">
        <f t="shared" si="0"/>
        <v>1</v>
      </c>
      <c r="AR6" s="39">
        <f t="shared" si="1"/>
        <v>0</v>
      </c>
      <c r="AS6" s="39">
        <f t="shared" si="2"/>
        <v>1</v>
      </c>
      <c r="AT6" s="19"/>
      <c r="AU6" s="19">
        <f t="shared" si="5"/>
        <v>1</v>
      </c>
      <c r="AV6" s="19">
        <f t="shared" si="3"/>
        <v>1</v>
      </c>
      <c r="AW6" s="19" t="str">
        <f t="shared" si="4"/>
        <v>Nombre de rapports</v>
      </c>
      <c r="AX6" s="33"/>
      <c r="AY6" s="33"/>
      <c r="AZ6" s="33"/>
      <c r="BA6" s="33"/>
    </row>
    <row r="7" spans="1:53" ht="129.94999999999999" customHeight="1" x14ac:dyDescent="0.25">
      <c r="A7" s="41"/>
      <c r="B7" s="44" t="s">
        <v>646</v>
      </c>
      <c r="C7" s="42" t="s">
        <v>619</v>
      </c>
      <c r="D7" s="32" t="s">
        <v>641</v>
      </c>
      <c r="E7" s="32" t="s">
        <v>1313</v>
      </c>
      <c r="F7" s="32" t="s">
        <v>1171</v>
      </c>
      <c r="G7" s="41" t="s">
        <v>137</v>
      </c>
      <c r="H7" s="43" t="s">
        <v>1332</v>
      </c>
      <c r="I7" s="43" t="s">
        <v>1104</v>
      </c>
      <c r="J7" s="17">
        <v>2056000000</v>
      </c>
      <c r="K7" s="32" t="s">
        <v>1105</v>
      </c>
      <c r="L7" s="32" t="s">
        <v>2044</v>
      </c>
      <c r="M7" s="41">
        <v>1</v>
      </c>
      <c r="N7" s="32" t="s">
        <v>233</v>
      </c>
      <c r="O7" s="42" t="s">
        <v>214</v>
      </c>
      <c r="P7" s="41" t="s">
        <v>1164</v>
      </c>
      <c r="Q7" s="32"/>
      <c r="R7" s="32"/>
      <c r="S7" s="32" t="s">
        <v>1172</v>
      </c>
      <c r="T7" s="32" t="s">
        <v>1173</v>
      </c>
      <c r="U7" s="32" t="s">
        <v>584</v>
      </c>
      <c r="V7" s="32" t="s">
        <v>1174</v>
      </c>
      <c r="W7" s="32" t="s">
        <v>1175</v>
      </c>
      <c r="X7" s="41"/>
      <c r="Y7" s="32"/>
      <c r="Z7" s="22" t="s">
        <v>933</v>
      </c>
      <c r="AA7" s="22" t="s">
        <v>933</v>
      </c>
      <c r="AB7" s="22" t="s">
        <v>933</v>
      </c>
      <c r="AC7" s="22" t="s">
        <v>933</v>
      </c>
      <c r="AD7" s="32" t="s">
        <v>1176</v>
      </c>
      <c r="AE7" s="32" t="s">
        <v>1171</v>
      </c>
      <c r="AF7" s="36">
        <v>2055532800</v>
      </c>
      <c r="AG7" s="22"/>
      <c r="AH7" s="21"/>
      <c r="AI7" s="36">
        <v>1580802230</v>
      </c>
      <c r="AJ7" s="22">
        <v>43391</v>
      </c>
      <c r="AK7" s="18">
        <v>37</v>
      </c>
      <c r="AL7" s="19" t="s">
        <v>1177</v>
      </c>
      <c r="AM7" s="37">
        <v>0.85</v>
      </c>
      <c r="AN7" s="23">
        <v>1</v>
      </c>
      <c r="AO7" s="23">
        <v>0.92</v>
      </c>
      <c r="AP7" s="24">
        <v>1</v>
      </c>
      <c r="AQ7" s="38">
        <f t="shared" si="0"/>
        <v>1</v>
      </c>
      <c r="AR7" s="39">
        <f t="shared" si="1"/>
        <v>0</v>
      </c>
      <c r="AS7" s="39">
        <f t="shared" si="2"/>
        <v>1</v>
      </c>
      <c r="AT7" s="19"/>
      <c r="AU7" s="19">
        <f t="shared" si="5"/>
        <v>1</v>
      </c>
      <c r="AV7" s="19">
        <f t="shared" si="3"/>
        <v>1</v>
      </c>
      <c r="AW7" s="19" t="str">
        <f t="shared" si="4"/>
        <v>Nombre de rapports</v>
      </c>
      <c r="AX7" s="33"/>
      <c r="AY7" s="33"/>
      <c r="AZ7" s="33"/>
      <c r="BA7" s="33"/>
    </row>
    <row r="8" spans="1:53" ht="129.94999999999999" customHeight="1" x14ac:dyDescent="0.25">
      <c r="A8" s="41"/>
      <c r="B8" s="44" t="s">
        <v>646</v>
      </c>
      <c r="C8" s="42" t="s">
        <v>619</v>
      </c>
      <c r="D8" s="32" t="s">
        <v>641</v>
      </c>
      <c r="E8" s="32" t="s">
        <v>1313</v>
      </c>
      <c r="F8" s="32" t="s">
        <v>1178</v>
      </c>
      <c r="G8" s="41" t="s">
        <v>137</v>
      </c>
      <c r="H8" s="43" t="s">
        <v>1332</v>
      </c>
      <c r="I8" s="43" t="s">
        <v>1104</v>
      </c>
      <c r="J8" s="17">
        <v>2122000000</v>
      </c>
      <c r="K8" s="32" t="s">
        <v>1132</v>
      </c>
      <c r="L8" s="32" t="s">
        <v>2044</v>
      </c>
      <c r="M8" s="41">
        <v>6</v>
      </c>
      <c r="N8" s="32" t="s">
        <v>233</v>
      </c>
      <c r="O8" s="42" t="s">
        <v>214</v>
      </c>
      <c r="P8" s="41" t="s">
        <v>1164</v>
      </c>
      <c r="Q8" s="32"/>
      <c r="R8" s="32"/>
      <c r="S8" s="32" t="s">
        <v>1135</v>
      </c>
      <c r="T8" s="32" t="s">
        <v>1136</v>
      </c>
      <c r="U8" s="32" t="s">
        <v>597</v>
      </c>
      <c r="V8" s="32" t="s">
        <v>1137</v>
      </c>
      <c r="W8" s="32" t="s">
        <v>1138</v>
      </c>
      <c r="X8" s="41"/>
      <c r="Y8" s="32"/>
      <c r="Z8" s="22" t="s">
        <v>933</v>
      </c>
      <c r="AA8" s="22" t="s">
        <v>933</v>
      </c>
      <c r="AB8" s="22" t="s">
        <v>933</v>
      </c>
      <c r="AC8" s="22" t="s">
        <v>933</v>
      </c>
      <c r="AD8" s="32" t="s">
        <v>1179</v>
      </c>
      <c r="AE8" s="32" t="s">
        <v>1178</v>
      </c>
      <c r="AF8" s="36">
        <v>2121396675.72</v>
      </c>
      <c r="AG8" s="22"/>
      <c r="AH8" s="21"/>
      <c r="AI8" s="36">
        <v>1737180043.5900002</v>
      </c>
      <c r="AJ8" s="22">
        <v>43509</v>
      </c>
      <c r="AK8" s="18">
        <v>16</v>
      </c>
      <c r="AL8" s="19" t="s">
        <v>529</v>
      </c>
      <c r="AM8" s="37">
        <v>1.59</v>
      </c>
      <c r="AN8" s="23">
        <v>1</v>
      </c>
      <c r="AO8" s="23">
        <v>1</v>
      </c>
      <c r="AP8" s="24">
        <v>1</v>
      </c>
      <c r="AQ8" s="38">
        <f t="shared" si="0"/>
        <v>1</v>
      </c>
      <c r="AR8" s="39">
        <f t="shared" si="1"/>
        <v>0</v>
      </c>
      <c r="AS8" s="39">
        <f t="shared" si="2"/>
        <v>1</v>
      </c>
      <c r="AT8" s="19" t="s">
        <v>2008</v>
      </c>
      <c r="AU8" s="19">
        <f t="shared" si="5"/>
        <v>6</v>
      </c>
      <c r="AV8" s="19">
        <f t="shared" si="3"/>
        <v>6</v>
      </c>
      <c r="AW8" s="19" t="str">
        <f t="shared" si="4"/>
        <v>Nombre de rapports</v>
      </c>
      <c r="AX8" s="33"/>
      <c r="AY8" s="33"/>
      <c r="AZ8" s="33"/>
      <c r="BA8" s="33"/>
    </row>
    <row r="9" spans="1:53" ht="129.94999999999999" customHeight="1" x14ac:dyDescent="0.25">
      <c r="A9" s="41"/>
      <c r="B9" s="44" t="s">
        <v>646</v>
      </c>
      <c r="C9" s="42" t="s">
        <v>619</v>
      </c>
      <c r="D9" s="32" t="s">
        <v>641</v>
      </c>
      <c r="E9" s="32" t="s">
        <v>1313</v>
      </c>
      <c r="F9" s="32" t="s">
        <v>1180</v>
      </c>
      <c r="G9" s="41" t="s">
        <v>137</v>
      </c>
      <c r="H9" s="43" t="s">
        <v>1332</v>
      </c>
      <c r="I9" s="43" t="s">
        <v>1104</v>
      </c>
      <c r="J9" s="17">
        <v>587000000</v>
      </c>
      <c r="K9" s="32" t="s">
        <v>1132</v>
      </c>
      <c r="L9" s="32" t="s">
        <v>2044</v>
      </c>
      <c r="M9" s="41">
        <v>12</v>
      </c>
      <c r="N9" s="32" t="s">
        <v>233</v>
      </c>
      <c r="O9" s="42" t="s">
        <v>214</v>
      </c>
      <c r="P9" s="41" t="s">
        <v>1164</v>
      </c>
      <c r="Q9" s="32"/>
      <c r="R9" s="32"/>
      <c r="S9" s="32">
        <v>0</v>
      </c>
      <c r="T9" s="32">
        <v>0</v>
      </c>
      <c r="U9" s="32" t="s">
        <v>584</v>
      </c>
      <c r="V9" s="32" t="s">
        <v>1181</v>
      </c>
      <c r="W9" s="32" t="s">
        <v>1182</v>
      </c>
      <c r="X9" s="41"/>
      <c r="Y9" s="32"/>
      <c r="Z9" s="22" t="s">
        <v>933</v>
      </c>
      <c r="AA9" s="22" t="s">
        <v>933</v>
      </c>
      <c r="AB9" s="22" t="s">
        <v>933</v>
      </c>
      <c r="AC9" s="22" t="s">
        <v>933</v>
      </c>
      <c r="AD9" s="32" t="s">
        <v>1183</v>
      </c>
      <c r="AE9" s="32" t="s">
        <v>1184</v>
      </c>
      <c r="AF9" s="36">
        <v>586913485.73000002</v>
      </c>
      <c r="AG9" s="22"/>
      <c r="AH9" s="21"/>
      <c r="AI9" s="36">
        <v>483897000</v>
      </c>
      <c r="AJ9" s="22">
        <v>43385</v>
      </c>
      <c r="AK9" s="18">
        <v>435</v>
      </c>
      <c r="AL9" s="19" t="s">
        <v>1185</v>
      </c>
      <c r="AM9" s="37">
        <v>1.1200000000000001</v>
      </c>
      <c r="AN9" s="23">
        <v>1</v>
      </c>
      <c r="AO9" s="23">
        <v>0.98939999999999995</v>
      </c>
      <c r="AP9" s="24">
        <v>1</v>
      </c>
      <c r="AQ9" s="38">
        <f t="shared" si="0"/>
        <v>1</v>
      </c>
      <c r="AR9" s="39">
        <f t="shared" si="1"/>
        <v>0</v>
      </c>
      <c r="AS9" s="39">
        <f t="shared" si="2"/>
        <v>1</v>
      </c>
      <c r="AT9" s="19" t="s">
        <v>2009</v>
      </c>
      <c r="AU9" s="19">
        <f t="shared" si="5"/>
        <v>12</v>
      </c>
      <c r="AV9" s="19">
        <f t="shared" si="3"/>
        <v>12</v>
      </c>
      <c r="AW9" s="19" t="str">
        <f t="shared" si="4"/>
        <v>Nombre de rapports</v>
      </c>
      <c r="AX9" s="33"/>
      <c r="AY9" s="33"/>
      <c r="AZ9" s="33"/>
      <c r="BA9" s="33"/>
    </row>
    <row r="10" spans="1:53" ht="129.94999999999999" customHeight="1" x14ac:dyDescent="0.25">
      <c r="A10" s="41"/>
      <c r="B10" s="44" t="s">
        <v>646</v>
      </c>
      <c r="C10" s="42" t="s">
        <v>886</v>
      </c>
      <c r="D10" s="32" t="s">
        <v>927</v>
      </c>
      <c r="E10" s="32" t="s">
        <v>652</v>
      </c>
      <c r="F10" s="32" t="s">
        <v>928</v>
      </c>
      <c r="G10" s="41" t="s">
        <v>137</v>
      </c>
      <c r="H10" s="43" t="s">
        <v>1332</v>
      </c>
      <c r="I10" s="43" t="s">
        <v>1336</v>
      </c>
      <c r="J10" s="17">
        <v>0</v>
      </c>
      <c r="K10" s="32" t="s">
        <v>929</v>
      </c>
      <c r="L10" s="32" t="s">
        <v>930</v>
      </c>
      <c r="M10" s="41">
        <v>1</v>
      </c>
      <c r="N10" s="32" t="s">
        <v>930</v>
      </c>
      <c r="O10" s="42" t="s">
        <v>214</v>
      </c>
      <c r="P10" s="41" t="str">
        <f>N10</f>
        <v>Pourcentage de décompte régularisé</v>
      </c>
      <c r="Q10" s="32" t="s">
        <v>931</v>
      </c>
      <c r="R10" s="32"/>
      <c r="S10" s="32" t="s">
        <v>931</v>
      </c>
      <c r="T10" s="32" t="s">
        <v>931</v>
      </c>
      <c r="U10" s="32" t="s">
        <v>932</v>
      </c>
      <c r="V10" s="32" t="s">
        <v>931</v>
      </c>
      <c r="W10" s="32" t="s">
        <v>931</v>
      </c>
      <c r="X10" s="41"/>
      <c r="Y10" s="32"/>
      <c r="Z10" s="22" t="s">
        <v>933</v>
      </c>
      <c r="AA10" s="22" t="s">
        <v>933</v>
      </c>
      <c r="AB10" s="22" t="s">
        <v>933</v>
      </c>
      <c r="AC10" s="22" t="s">
        <v>933</v>
      </c>
      <c r="AD10" s="32" t="s">
        <v>934</v>
      </c>
      <c r="AE10" s="32" t="s">
        <v>928</v>
      </c>
      <c r="AF10" s="36">
        <v>2263408032</v>
      </c>
      <c r="AG10" s="22"/>
      <c r="AH10" s="21"/>
      <c r="AI10" s="36">
        <v>1886173360</v>
      </c>
      <c r="AJ10" s="22">
        <v>43524</v>
      </c>
      <c r="AK10" s="18">
        <v>595</v>
      </c>
      <c r="AL10" s="19" t="s">
        <v>935</v>
      </c>
      <c r="AM10" s="37">
        <v>0.92282696994313596</v>
      </c>
      <c r="AN10" s="23">
        <v>1</v>
      </c>
      <c r="AO10" s="19" t="s">
        <v>936</v>
      </c>
      <c r="AP10" s="24">
        <v>1</v>
      </c>
      <c r="AQ10" s="38">
        <f t="shared" si="0"/>
        <v>1</v>
      </c>
      <c r="AR10" s="39">
        <f t="shared" si="1"/>
        <v>0</v>
      </c>
      <c r="AS10" s="39">
        <f t="shared" si="2"/>
        <v>1</v>
      </c>
      <c r="AT10" s="19"/>
      <c r="AU10" s="19">
        <f t="shared" si="5"/>
        <v>1</v>
      </c>
      <c r="AV10" s="19">
        <f t="shared" si="3"/>
        <v>1</v>
      </c>
      <c r="AW10" s="19" t="str">
        <f t="shared" si="4"/>
        <v>Pourcentage de décompte régularisé</v>
      </c>
      <c r="AX10" s="33"/>
      <c r="AY10" s="33"/>
      <c r="AZ10" s="33"/>
      <c r="BA10" s="33"/>
    </row>
    <row r="11" spans="1:53" ht="129.94999999999999" customHeight="1" x14ac:dyDescent="0.25">
      <c r="A11" s="41"/>
      <c r="B11" s="44" t="s">
        <v>646</v>
      </c>
      <c r="C11" s="42" t="s">
        <v>619</v>
      </c>
      <c r="D11" s="32" t="s">
        <v>641</v>
      </c>
      <c r="E11" s="32" t="s">
        <v>1313</v>
      </c>
      <c r="F11" s="32" t="s">
        <v>1131</v>
      </c>
      <c r="G11" s="41" t="s">
        <v>135</v>
      </c>
      <c r="H11" s="43" t="s">
        <v>1332</v>
      </c>
      <c r="I11" s="43" t="s">
        <v>1104</v>
      </c>
      <c r="J11" s="17">
        <v>14177000000</v>
      </c>
      <c r="K11" s="32" t="s">
        <v>1132</v>
      </c>
      <c r="L11" s="32" t="s">
        <v>210</v>
      </c>
      <c r="M11" s="41">
        <v>100</v>
      </c>
      <c r="N11" s="32" t="s">
        <v>1133</v>
      </c>
      <c r="O11" s="42" t="s">
        <v>214</v>
      </c>
      <c r="P11" s="41" t="s">
        <v>1134</v>
      </c>
      <c r="Q11" s="32"/>
      <c r="R11" s="32"/>
      <c r="S11" s="32" t="s">
        <v>1135</v>
      </c>
      <c r="T11" s="32" t="s">
        <v>1136</v>
      </c>
      <c r="U11" s="32" t="s">
        <v>597</v>
      </c>
      <c r="V11" s="32" t="s">
        <v>1137</v>
      </c>
      <c r="W11" s="32" t="s">
        <v>1138</v>
      </c>
      <c r="X11" s="41"/>
      <c r="Y11" s="32"/>
      <c r="Z11" s="22" t="s">
        <v>933</v>
      </c>
      <c r="AA11" s="22" t="s">
        <v>933</v>
      </c>
      <c r="AB11" s="22" t="s">
        <v>933</v>
      </c>
      <c r="AC11" s="22" t="s">
        <v>933</v>
      </c>
      <c r="AD11" s="32" t="s">
        <v>1139</v>
      </c>
      <c r="AE11" s="32" t="s">
        <v>1131</v>
      </c>
      <c r="AF11" s="36">
        <v>14176214329.24</v>
      </c>
      <c r="AG11" s="22"/>
      <c r="AH11" s="21"/>
      <c r="AI11" s="36">
        <v>11275878013.3067</v>
      </c>
      <c r="AJ11" s="22">
        <v>43508</v>
      </c>
      <c r="AK11" s="18">
        <v>15</v>
      </c>
      <c r="AL11" s="19" t="s">
        <v>1140</v>
      </c>
      <c r="AM11" s="37">
        <v>0.97</v>
      </c>
      <c r="AN11" s="23">
        <v>1</v>
      </c>
      <c r="AO11" s="23">
        <v>1</v>
      </c>
      <c r="AP11" s="24">
        <v>1</v>
      </c>
      <c r="AQ11" s="38">
        <f t="shared" si="0"/>
        <v>1</v>
      </c>
      <c r="AR11" s="39">
        <f t="shared" si="1"/>
        <v>0</v>
      </c>
      <c r="AS11" s="39">
        <f t="shared" si="2"/>
        <v>1</v>
      </c>
      <c r="AT11" s="19" t="s">
        <v>2003</v>
      </c>
      <c r="AU11" s="19">
        <f t="shared" si="5"/>
        <v>100</v>
      </c>
      <c r="AV11" s="19">
        <f t="shared" si="3"/>
        <v>100</v>
      </c>
      <c r="AW11" s="19" t="str">
        <f t="shared" si="4"/>
        <v>Pourcentage de marché régularisé</v>
      </c>
      <c r="AX11" s="33"/>
      <c r="AY11" s="33"/>
      <c r="AZ11" s="33"/>
      <c r="BA11" s="33"/>
    </row>
    <row r="12" spans="1:53" ht="129.94999999999999" customHeight="1" x14ac:dyDescent="0.25">
      <c r="A12" s="41"/>
      <c r="B12" s="44" t="s">
        <v>646</v>
      </c>
      <c r="C12" s="42" t="s">
        <v>620</v>
      </c>
      <c r="D12" s="32" t="s">
        <v>642</v>
      </c>
      <c r="E12" s="32" t="s">
        <v>652</v>
      </c>
      <c r="F12" s="32" t="s">
        <v>1043</v>
      </c>
      <c r="G12" s="41" t="s">
        <v>135</v>
      </c>
      <c r="H12" s="43" t="s">
        <v>1332</v>
      </c>
      <c r="I12" s="43" t="s">
        <v>1336</v>
      </c>
      <c r="J12" s="17">
        <v>15285000000</v>
      </c>
      <c r="K12" s="32" t="s">
        <v>974</v>
      </c>
      <c r="L12" s="32" t="s">
        <v>208</v>
      </c>
      <c r="M12" s="41">
        <v>1</v>
      </c>
      <c r="N12" s="32">
        <v>0.97</v>
      </c>
      <c r="O12" s="42" t="s">
        <v>214</v>
      </c>
      <c r="P12" s="41" t="s">
        <v>1044</v>
      </c>
      <c r="Q12" s="32" t="s">
        <v>1491</v>
      </c>
      <c r="R12" s="32" t="s">
        <v>1494</v>
      </c>
      <c r="S12" s="32" t="s">
        <v>1035</v>
      </c>
      <c r="T12" s="32" t="s">
        <v>1041</v>
      </c>
      <c r="U12" s="32" t="s">
        <v>599</v>
      </c>
      <c r="V12" s="32" t="s">
        <v>1037</v>
      </c>
      <c r="W12" s="32" t="s">
        <v>1037</v>
      </c>
      <c r="X12" s="41"/>
      <c r="Y12" s="32"/>
      <c r="Z12" s="22" t="s">
        <v>933</v>
      </c>
      <c r="AA12" s="22" t="s">
        <v>933</v>
      </c>
      <c r="AB12" s="22" t="s">
        <v>933</v>
      </c>
      <c r="AC12" s="22" t="s">
        <v>933</v>
      </c>
      <c r="AD12" s="32" t="s">
        <v>1045</v>
      </c>
      <c r="AE12" s="32" t="s">
        <v>1043</v>
      </c>
      <c r="AF12" s="36">
        <v>15284020939.7208</v>
      </c>
      <c r="AG12" s="22"/>
      <c r="AH12" s="21"/>
      <c r="AI12" s="36">
        <v>12865468214.849197</v>
      </c>
      <c r="AJ12" s="22">
        <v>42536</v>
      </c>
      <c r="AK12" s="18">
        <v>31</v>
      </c>
      <c r="AL12" s="19" t="s">
        <v>524</v>
      </c>
      <c r="AM12" s="37">
        <v>1.68</v>
      </c>
      <c r="AN12" s="23">
        <v>1</v>
      </c>
      <c r="AO12" s="23">
        <v>0.80901318578632331</v>
      </c>
      <c r="AP12" s="24">
        <v>1</v>
      </c>
      <c r="AQ12" s="38">
        <f t="shared" si="0"/>
        <v>1</v>
      </c>
      <c r="AR12" s="39">
        <f t="shared" si="1"/>
        <v>0</v>
      </c>
      <c r="AS12" s="39">
        <f t="shared" si="2"/>
        <v>1</v>
      </c>
      <c r="AT12" s="19"/>
      <c r="AU12" s="19">
        <f t="shared" si="5"/>
        <v>1</v>
      </c>
      <c r="AV12" s="19">
        <f t="shared" si="3"/>
        <v>1</v>
      </c>
      <c r="AW12" s="19" t="str">
        <f t="shared" si="4"/>
        <v>ML d'ouvrage</v>
      </c>
      <c r="AX12" s="33"/>
      <c r="AY12" s="33"/>
      <c r="AZ12" s="33"/>
      <c r="BA12" s="33"/>
    </row>
    <row r="13" spans="1:53" ht="129.94999999999999" customHeight="1" x14ac:dyDescent="0.25">
      <c r="A13" s="41"/>
      <c r="B13" s="44" t="s">
        <v>650</v>
      </c>
      <c r="C13" s="42" t="s">
        <v>939</v>
      </c>
      <c r="D13" s="32" t="s">
        <v>645</v>
      </c>
      <c r="E13" s="32" t="s">
        <v>1093</v>
      </c>
      <c r="F13" s="32" t="s">
        <v>1091</v>
      </c>
      <c r="G13" s="41" t="s">
        <v>135</v>
      </c>
      <c r="H13" s="43" t="s">
        <v>1332</v>
      </c>
      <c r="I13" s="43" t="s">
        <v>152</v>
      </c>
      <c r="J13" s="17">
        <v>154031196183.92001</v>
      </c>
      <c r="K13" s="32" t="s">
        <v>1092</v>
      </c>
      <c r="L13" s="32" t="s">
        <v>205</v>
      </c>
      <c r="M13" s="41">
        <v>8.25</v>
      </c>
      <c r="N13" s="32" t="s">
        <v>240</v>
      </c>
      <c r="O13" s="42" t="s">
        <v>214</v>
      </c>
      <c r="P13" s="41" t="s">
        <v>215</v>
      </c>
      <c r="Q13" s="32" t="s">
        <v>1511</v>
      </c>
      <c r="R13" s="32" t="s">
        <v>1510</v>
      </c>
      <c r="S13" s="32" t="s">
        <v>266</v>
      </c>
      <c r="T13" s="32" t="s">
        <v>307</v>
      </c>
      <c r="U13" s="32" t="s">
        <v>584</v>
      </c>
      <c r="V13" s="32" t="s">
        <v>422</v>
      </c>
      <c r="W13" s="32" t="s">
        <v>423</v>
      </c>
      <c r="X13" s="41"/>
      <c r="Y13" s="32"/>
      <c r="Z13" s="22"/>
      <c r="AA13" s="22"/>
      <c r="AB13" s="22"/>
      <c r="AC13" s="22"/>
      <c r="AD13" s="32" t="s">
        <v>492</v>
      </c>
      <c r="AE13" s="32" t="s">
        <v>516</v>
      </c>
      <c r="AF13" s="36">
        <v>154031196183.92001</v>
      </c>
      <c r="AG13" s="22"/>
      <c r="AH13" s="21"/>
      <c r="AI13" s="52"/>
      <c r="AJ13" s="22">
        <v>43235</v>
      </c>
      <c r="AK13" s="18">
        <v>1170</v>
      </c>
      <c r="AL13" s="19" t="s">
        <v>533</v>
      </c>
      <c r="AM13" s="37">
        <f ca="1">(AK13-((TODAY())-AJ13))/AK13</f>
        <v>-0.79059829059829057</v>
      </c>
      <c r="AN13" s="23">
        <v>1</v>
      </c>
      <c r="AO13" s="23">
        <v>0.88</v>
      </c>
      <c r="AP13" s="24">
        <v>1</v>
      </c>
      <c r="AQ13" s="38">
        <f t="shared" si="0"/>
        <v>1</v>
      </c>
      <c r="AR13" s="39">
        <f t="shared" si="1"/>
        <v>0</v>
      </c>
      <c r="AS13" s="39">
        <f t="shared" si="2"/>
        <v>1</v>
      </c>
      <c r="AT13" s="19" t="s">
        <v>2002</v>
      </c>
      <c r="AU13" s="19">
        <f t="shared" si="5"/>
        <v>8.25</v>
      </c>
      <c r="AV13" s="19">
        <f t="shared" si="3"/>
        <v>8.25</v>
      </c>
      <c r="AW13" s="19" t="str">
        <f t="shared" si="4"/>
        <v>Km</v>
      </c>
      <c r="AX13" s="33"/>
      <c r="AY13" s="33"/>
      <c r="AZ13" s="33"/>
      <c r="BA13" s="33"/>
    </row>
    <row r="14" spans="1:53" ht="129.94999999999999" customHeight="1" x14ac:dyDescent="0.25">
      <c r="A14" s="41"/>
      <c r="B14" s="44" t="s">
        <v>646</v>
      </c>
      <c r="C14" s="42" t="s">
        <v>619</v>
      </c>
      <c r="D14" s="32" t="s">
        <v>641</v>
      </c>
      <c r="E14" s="32" t="s">
        <v>1313</v>
      </c>
      <c r="F14" s="32" t="s">
        <v>1141</v>
      </c>
      <c r="G14" s="41" t="s">
        <v>132</v>
      </c>
      <c r="H14" s="43" t="s">
        <v>1332</v>
      </c>
      <c r="I14" s="43" t="s">
        <v>1104</v>
      </c>
      <c r="J14" s="17">
        <v>1131000000</v>
      </c>
      <c r="K14" s="32" t="s">
        <v>1132</v>
      </c>
      <c r="L14" s="32" t="s">
        <v>210</v>
      </c>
      <c r="M14" s="41">
        <v>100</v>
      </c>
      <c r="N14" s="32" t="s">
        <v>1142</v>
      </c>
      <c r="O14" s="42" t="s">
        <v>214</v>
      </c>
      <c r="P14" s="41" t="s">
        <v>1143</v>
      </c>
      <c r="Q14" s="32" t="s">
        <v>1482</v>
      </c>
      <c r="R14" s="32" t="s">
        <v>1483</v>
      </c>
      <c r="S14" s="32">
        <v>0</v>
      </c>
      <c r="T14" s="32">
        <v>0</v>
      </c>
      <c r="U14" s="32" t="s">
        <v>584</v>
      </c>
      <c r="V14" s="32" t="s">
        <v>1144</v>
      </c>
      <c r="W14" s="32" t="s">
        <v>1145</v>
      </c>
      <c r="X14" s="41"/>
      <c r="Y14" s="32"/>
      <c r="Z14" s="22" t="s">
        <v>933</v>
      </c>
      <c r="AA14" s="22" t="s">
        <v>933</v>
      </c>
      <c r="AB14" s="22" t="s">
        <v>933</v>
      </c>
      <c r="AC14" s="22" t="s">
        <v>933</v>
      </c>
      <c r="AD14" s="32" t="s">
        <v>1146</v>
      </c>
      <c r="AE14" s="32" t="s">
        <v>1141</v>
      </c>
      <c r="AF14" s="36">
        <v>1130998130.23</v>
      </c>
      <c r="AG14" s="22"/>
      <c r="AH14" s="21"/>
      <c r="AI14" s="36">
        <v>988455104.28999996</v>
      </c>
      <c r="AJ14" s="22">
        <v>43384</v>
      </c>
      <c r="AK14" s="18">
        <v>6.27</v>
      </c>
      <c r="AL14" s="19" t="s">
        <v>540</v>
      </c>
      <c r="AM14" s="37">
        <v>1.44</v>
      </c>
      <c r="AN14" s="23">
        <v>1</v>
      </c>
      <c r="AO14" s="23">
        <v>1</v>
      </c>
      <c r="AP14" s="24">
        <v>1</v>
      </c>
      <c r="AQ14" s="38">
        <f t="shared" si="0"/>
        <v>1</v>
      </c>
      <c r="AR14" s="39">
        <f t="shared" si="1"/>
        <v>0</v>
      </c>
      <c r="AS14" s="39">
        <f t="shared" si="2"/>
        <v>1</v>
      </c>
      <c r="AT14" s="19" t="s">
        <v>2004</v>
      </c>
      <c r="AU14" s="19">
        <f t="shared" si="5"/>
        <v>100</v>
      </c>
      <c r="AV14" s="19">
        <f t="shared" si="3"/>
        <v>100</v>
      </c>
      <c r="AW14" s="19" t="str">
        <f t="shared" si="4"/>
        <v>Pourcentage de marché régularisé</v>
      </c>
      <c r="AX14" s="33"/>
      <c r="AY14" s="33"/>
      <c r="AZ14" s="33"/>
      <c r="BA14" s="33"/>
    </row>
    <row r="15" spans="1:53" ht="129.94999999999999" customHeight="1" x14ac:dyDescent="0.25">
      <c r="A15" s="41"/>
      <c r="B15" s="44" t="s">
        <v>646</v>
      </c>
      <c r="C15" s="42" t="s">
        <v>619</v>
      </c>
      <c r="D15" s="32" t="s">
        <v>641</v>
      </c>
      <c r="E15" s="32" t="s">
        <v>1313</v>
      </c>
      <c r="F15" s="32" t="s">
        <v>1147</v>
      </c>
      <c r="G15" s="41" t="s">
        <v>132</v>
      </c>
      <c r="H15" s="43" t="s">
        <v>1332</v>
      </c>
      <c r="I15" s="43" t="s">
        <v>1104</v>
      </c>
      <c r="J15" s="17">
        <v>4818000000</v>
      </c>
      <c r="K15" s="32" t="s">
        <v>1132</v>
      </c>
      <c r="L15" s="32" t="s">
        <v>210</v>
      </c>
      <c r="M15" s="41">
        <v>100</v>
      </c>
      <c r="N15" s="32" t="s">
        <v>1142</v>
      </c>
      <c r="O15" s="42" t="s">
        <v>214</v>
      </c>
      <c r="P15" s="41" t="s">
        <v>1148</v>
      </c>
      <c r="Q15" s="32" t="s">
        <v>1484</v>
      </c>
      <c r="R15" s="32" t="s">
        <v>1485</v>
      </c>
      <c r="S15" s="32">
        <v>0</v>
      </c>
      <c r="T15" s="32">
        <v>0</v>
      </c>
      <c r="U15" s="32" t="s">
        <v>584</v>
      </c>
      <c r="V15" s="32" t="s">
        <v>1144</v>
      </c>
      <c r="W15" s="32" t="s">
        <v>1145</v>
      </c>
      <c r="X15" s="41"/>
      <c r="Y15" s="32"/>
      <c r="Z15" s="22" t="s">
        <v>933</v>
      </c>
      <c r="AA15" s="22" t="s">
        <v>933</v>
      </c>
      <c r="AB15" s="22" t="s">
        <v>933</v>
      </c>
      <c r="AC15" s="22" t="s">
        <v>933</v>
      </c>
      <c r="AD15" s="32" t="s">
        <v>1149</v>
      </c>
      <c r="AE15" s="32" t="s">
        <v>1147</v>
      </c>
      <c r="AF15" s="36">
        <v>4817952070.54</v>
      </c>
      <c r="AG15" s="22"/>
      <c r="AH15" s="21"/>
      <c r="AI15" s="36">
        <v>3813425675.3800001</v>
      </c>
      <c r="AJ15" s="22">
        <v>43384</v>
      </c>
      <c r="AK15" s="18">
        <v>8.6999999999999993</v>
      </c>
      <c r="AL15" s="19" t="s">
        <v>540</v>
      </c>
      <c r="AM15" s="37">
        <v>1.18</v>
      </c>
      <c r="AN15" s="23">
        <v>1</v>
      </c>
      <c r="AO15" s="23">
        <v>1</v>
      </c>
      <c r="AP15" s="24">
        <v>1</v>
      </c>
      <c r="AQ15" s="38">
        <f t="shared" si="0"/>
        <v>1</v>
      </c>
      <c r="AR15" s="39">
        <f t="shared" si="1"/>
        <v>0</v>
      </c>
      <c r="AS15" s="39">
        <f t="shared" si="2"/>
        <v>1</v>
      </c>
      <c r="AT15" s="19" t="s">
        <v>2005</v>
      </c>
      <c r="AU15" s="19">
        <f t="shared" si="5"/>
        <v>100</v>
      </c>
      <c r="AV15" s="19">
        <f t="shared" si="3"/>
        <v>100</v>
      </c>
      <c r="AW15" s="19" t="str">
        <f t="shared" si="4"/>
        <v>Pourcentage de marché régularisé</v>
      </c>
      <c r="AX15" s="33"/>
      <c r="AY15" s="33"/>
      <c r="AZ15" s="33"/>
      <c r="BA15" s="33"/>
    </row>
    <row r="16" spans="1:53" ht="129.94999999999999" customHeight="1" x14ac:dyDescent="0.25">
      <c r="A16" s="41"/>
      <c r="B16" s="44" t="s">
        <v>646</v>
      </c>
      <c r="C16" s="42" t="s">
        <v>619</v>
      </c>
      <c r="D16" s="32" t="s">
        <v>641</v>
      </c>
      <c r="E16" s="32" t="s">
        <v>1313</v>
      </c>
      <c r="F16" s="32" t="s">
        <v>1150</v>
      </c>
      <c r="G16" s="41" t="s">
        <v>132</v>
      </c>
      <c r="H16" s="43" t="s">
        <v>1332</v>
      </c>
      <c r="I16" s="43" t="s">
        <v>1104</v>
      </c>
      <c r="J16" s="17">
        <v>1170000000</v>
      </c>
      <c r="K16" s="32" t="s">
        <v>1132</v>
      </c>
      <c r="L16" s="32" t="s">
        <v>210</v>
      </c>
      <c r="M16" s="41">
        <v>100</v>
      </c>
      <c r="N16" s="32" t="s">
        <v>1142</v>
      </c>
      <c r="O16" s="42" t="s">
        <v>214</v>
      </c>
      <c r="P16" s="41" t="s">
        <v>1148</v>
      </c>
      <c r="Q16" s="32"/>
      <c r="R16" s="32"/>
      <c r="S16" s="32">
        <v>0</v>
      </c>
      <c r="T16" s="32">
        <v>0</v>
      </c>
      <c r="U16" s="32" t="s">
        <v>584</v>
      </c>
      <c r="V16" s="32" t="s">
        <v>1144</v>
      </c>
      <c r="W16" s="32" t="s">
        <v>1151</v>
      </c>
      <c r="X16" s="41"/>
      <c r="Y16" s="32"/>
      <c r="Z16" s="22" t="s">
        <v>933</v>
      </c>
      <c r="AA16" s="22" t="s">
        <v>933</v>
      </c>
      <c r="AB16" s="22" t="s">
        <v>933</v>
      </c>
      <c r="AC16" s="22" t="s">
        <v>933</v>
      </c>
      <c r="AD16" s="32" t="s">
        <v>1152</v>
      </c>
      <c r="AE16" s="32" t="s">
        <v>1150</v>
      </c>
      <c r="AF16" s="36">
        <v>1169256102.1300001</v>
      </c>
      <c r="AG16" s="22"/>
      <c r="AH16" s="21"/>
      <c r="AI16" s="36">
        <v>925661080.86000001</v>
      </c>
      <c r="AJ16" s="22">
        <v>43608</v>
      </c>
      <c r="AK16" s="18">
        <v>4.5</v>
      </c>
      <c r="AL16" s="19" t="s">
        <v>1153</v>
      </c>
      <c r="AM16" s="37">
        <v>0.99</v>
      </c>
      <c r="AN16" s="23">
        <v>1</v>
      </c>
      <c r="AO16" s="23">
        <v>1</v>
      </c>
      <c r="AP16" s="24">
        <v>1</v>
      </c>
      <c r="AQ16" s="38">
        <f t="shared" si="0"/>
        <v>1</v>
      </c>
      <c r="AR16" s="39">
        <f t="shared" si="1"/>
        <v>0</v>
      </c>
      <c r="AS16" s="39">
        <f t="shared" si="2"/>
        <v>1</v>
      </c>
      <c r="AT16" s="19" t="s">
        <v>2006</v>
      </c>
      <c r="AU16" s="19">
        <f t="shared" si="5"/>
        <v>100</v>
      </c>
      <c r="AV16" s="19">
        <f t="shared" si="3"/>
        <v>100</v>
      </c>
      <c r="AW16" s="19" t="str">
        <f t="shared" si="4"/>
        <v>Pourcentage de marché régularisé</v>
      </c>
      <c r="AX16" s="33"/>
      <c r="AY16" s="33"/>
      <c r="AZ16" s="33"/>
      <c r="BA16" s="33"/>
    </row>
    <row r="17" spans="1:53" ht="129.94999999999999" customHeight="1" x14ac:dyDescent="0.25">
      <c r="A17" s="41"/>
      <c r="B17" s="44" t="s">
        <v>646</v>
      </c>
      <c r="C17" s="42" t="s">
        <v>619</v>
      </c>
      <c r="D17" s="32" t="s">
        <v>641</v>
      </c>
      <c r="E17" s="32" t="s">
        <v>1313</v>
      </c>
      <c r="F17" s="32" t="s">
        <v>1154</v>
      </c>
      <c r="G17" s="41" t="s">
        <v>132</v>
      </c>
      <c r="H17" s="43" t="s">
        <v>1332</v>
      </c>
      <c r="I17" s="43" t="s">
        <v>1104</v>
      </c>
      <c r="J17" s="17">
        <v>1202000000</v>
      </c>
      <c r="K17" s="32" t="s">
        <v>1132</v>
      </c>
      <c r="L17" s="32" t="s">
        <v>210</v>
      </c>
      <c r="M17" s="41">
        <v>100</v>
      </c>
      <c r="N17" s="32" t="s">
        <v>1142</v>
      </c>
      <c r="O17" s="42" t="s">
        <v>214</v>
      </c>
      <c r="P17" s="41" t="s">
        <v>1148</v>
      </c>
      <c r="Q17" s="32"/>
      <c r="R17" s="32"/>
      <c r="S17" s="32">
        <v>0</v>
      </c>
      <c r="T17" s="32">
        <v>0</v>
      </c>
      <c r="U17" s="32" t="s">
        <v>584</v>
      </c>
      <c r="V17" s="32" t="s">
        <v>1155</v>
      </c>
      <c r="W17" s="32" t="s">
        <v>1156</v>
      </c>
      <c r="X17" s="41"/>
      <c r="Y17" s="32"/>
      <c r="Z17" s="22" t="s">
        <v>933</v>
      </c>
      <c r="AA17" s="22" t="s">
        <v>933</v>
      </c>
      <c r="AB17" s="22" t="s">
        <v>933</v>
      </c>
      <c r="AC17" s="22" t="s">
        <v>933</v>
      </c>
      <c r="AD17" s="32" t="s">
        <v>1157</v>
      </c>
      <c r="AE17" s="32" t="s">
        <v>1154</v>
      </c>
      <c r="AF17" s="36">
        <v>1201640497.2</v>
      </c>
      <c r="AG17" s="22"/>
      <c r="AH17" s="21"/>
      <c r="AI17" s="36">
        <v>951298627.54000008</v>
      </c>
      <c r="AJ17" s="22">
        <v>43608</v>
      </c>
      <c r="AK17" s="18">
        <v>4.5</v>
      </c>
      <c r="AL17" s="19" t="s">
        <v>1158</v>
      </c>
      <c r="AM17" s="37">
        <v>0.92</v>
      </c>
      <c r="AN17" s="23">
        <v>1</v>
      </c>
      <c r="AO17" s="23">
        <v>1</v>
      </c>
      <c r="AP17" s="24">
        <v>1</v>
      </c>
      <c r="AQ17" s="38">
        <f t="shared" si="0"/>
        <v>1</v>
      </c>
      <c r="AR17" s="39">
        <f t="shared" si="1"/>
        <v>0</v>
      </c>
      <c r="AS17" s="39">
        <f t="shared" si="2"/>
        <v>1</v>
      </c>
      <c r="AT17" s="19" t="s">
        <v>2007</v>
      </c>
      <c r="AU17" s="19">
        <f t="shared" si="5"/>
        <v>100</v>
      </c>
      <c r="AV17" s="19">
        <f t="shared" si="3"/>
        <v>100</v>
      </c>
      <c r="AW17" s="19" t="str">
        <f t="shared" si="4"/>
        <v>Pourcentage de marché régularisé</v>
      </c>
      <c r="AX17" s="33"/>
      <c r="AY17" s="33"/>
      <c r="AZ17" s="33"/>
      <c r="BA17" s="33"/>
    </row>
    <row r="18" spans="1:53" ht="129.94999999999999" customHeight="1" x14ac:dyDescent="0.25">
      <c r="A18" s="41"/>
      <c r="B18" s="44" t="s">
        <v>646</v>
      </c>
      <c r="C18" s="42" t="s">
        <v>620</v>
      </c>
      <c r="D18" s="32" t="s">
        <v>642</v>
      </c>
      <c r="E18" s="32" t="s">
        <v>993</v>
      </c>
      <c r="F18" s="32" t="s">
        <v>123</v>
      </c>
      <c r="G18" s="41" t="s">
        <v>132</v>
      </c>
      <c r="H18" s="43" t="s">
        <v>1332</v>
      </c>
      <c r="I18" s="43" t="s">
        <v>149</v>
      </c>
      <c r="J18" s="17">
        <v>10200000000</v>
      </c>
      <c r="K18" s="32" t="s">
        <v>203</v>
      </c>
      <c r="L18" s="32" t="s">
        <v>205</v>
      </c>
      <c r="M18" s="41">
        <v>7</v>
      </c>
      <c r="N18" s="32" t="s">
        <v>243</v>
      </c>
      <c r="O18" s="42" t="s">
        <v>214</v>
      </c>
      <c r="P18" s="41" t="s">
        <v>1047</v>
      </c>
      <c r="Q18" s="32" t="s">
        <v>1488</v>
      </c>
      <c r="R18" s="32" t="s">
        <v>1487</v>
      </c>
      <c r="S18" s="32" t="s">
        <v>1053</v>
      </c>
      <c r="T18" s="32" t="s">
        <v>299</v>
      </c>
      <c r="U18" s="32" t="s">
        <v>1625</v>
      </c>
      <c r="V18" s="32" t="s">
        <v>420</v>
      </c>
      <c r="W18" s="32" t="s">
        <v>412</v>
      </c>
      <c r="X18" s="41"/>
      <c r="Y18" s="32"/>
      <c r="Z18" s="22"/>
      <c r="AA18" s="22"/>
      <c r="AB18" s="22"/>
      <c r="AC18" s="22"/>
      <c r="AD18" s="32" t="s">
        <v>480</v>
      </c>
      <c r="AE18" s="32" t="s">
        <v>123</v>
      </c>
      <c r="AF18" s="36">
        <v>10147465737.717501</v>
      </c>
      <c r="AG18" s="22"/>
      <c r="AH18" s="21"/>
      <c r="AI18" s="36">
        <v>2144127770.2375002</v>
      </c>
      <c r="AJ18" s="22">
        <v>44159</v>
      </c>
      <c r="AK18" s="18">
        <v>270</v>
      </c>
      <c r="AL18" s="19" t="s">
        <v>524</v>
      </c>
      <c r="AM18" s="37">
        <f ca="1">(AK18-((TODAY())-AJ18))/AK18</f>
        <v>-3.337037037037037</v>
      </c>
      <c r="AN18" s="23">
        <v>1</v>
      </c>
      <c r="AO18" s="23">
        <v>0.88390000000000002</v>
      </c>
      <c r="AP18" s="24">
        <v>1</v>
      </c>
      <c r="AQ18" s="38">
        <f t="shared" si="0"/>
        <v>1</v>
      </c>
      <c r="AR18" s="39">
        <f t="shared" si="1"/>
        <v>0</v>
      </c>
      <c r="AS18" s="39">
        <f t="shared" si="2"/>
        <v>1</v>
      </c>
      <c r="AT18" s="19" t="s">
        <v>1997</v>
      </c>
      <c r="AU18" s="19">
        <f t="shared" si="5"/>
        <v>7</v>
      </c>
      <c r="AV18" s="19">
        <f t="shared" si="3"/>
        <v>7</v>
      </c>
      <c r="AW18" s="19" t="str">
        <f t="shared" si="4"/>
        <v>Km</v>
      </c>
      <c r="AX18" s="33"/>
      <c r="AY18" s="33"/>
      <c r="AZ18" s="33"/>
      <c r="BA18" s="33"/>
    </row>
    <row r="19" spans="1:53" ht="129.94999999999999" customHeight="1" x14ac:dyDescent="0.25">
      <c r="A19" s="41"/>
      <c r="B19" s="44" t="s">
        <v>646</v>
      </c>
      <c r="C19" s="42" t="s">
        <v>620</v>
      </c>
      <c r="D19" s="32" t="s">
        <v>642</v>
      </c>
      <c r="E19" s="32" t="s">
        <v>993</v>
      </c>
      <c r="F19" s="32" t="s">
        <v>124</v>
      </c>
      <c r="G19" s="41" t="s">
        <v>132</v>
      </c>
      <c r="H19" s="43" t="s">
        <v>1332</v>
      </c>
      <c r="I19" s="43" t="s">
        <v>1336</v>
      </c>
      <c r="J19" s="17">
        <v>16934000000</v>
      </c>
      <c r="K19" s="32" t="s">
        <v>203</v>
      </c>
      <c r="L19" s="32" t="s">
        <v>205</v>
      </c>
      <c r="M19" s="41">
        <v>19.428000000000001</v>
      </c>
      <c r="N19" s="32" t="s">
        <v>243</v>
      </c>
      <c r="O19" s="42" t="s">
        <v>214</v>
      </c>
      <c r="P19" s="41" t="s">
        <v>1047</v>
      </c>
      <c r="Q19" s="32" t="s">
        <v>1489</v>
      </c>
      <c r="R19" s="32" t="s">
        <v>1490</v>
      </c>
      <c r="S19" s="32" t="s">
        <v>299</v>
      </c>
      <c r="T19" s="32" t="s">
        <v>300</v>
      </c>
      <c r="U19" s="32" t="s">
        <v>589</v>
      </c>
      <c r="V19" s="32" t="s">
        <v>413</v>
      </c>
      <c r="W19" s="32" t="s">
        <v>412</v>
      </c>
      <c r="X19" s="41"/>
      <c r="Y19" s="32"/>
      <c r="Z19" s="22"/>
      <c r="AA19" s="22"/>
      <c r="AB19" s="22"/>
      <c r="AC19" s="22"/>
      <c r="AD19" s="32" t="s">
        <v>481</v>
      </c>
      <c r="AE19" s="32" t="s">
        <v>124</v>
      </c>
      <c r="AF19" s="36">
        <v>16933861475.521999</v>
      </c>
      <c r="AG19" s="22"/>
      <c r="AH19" s="21"/>
      <c r="AI19" s="36">
        <v>14128421911.808601</v>
      </c>
      <c r="AJ19" s="22">
        <v>41981</v>
      </c>
      <c r="AK19" s="18">
        <v>1913.1000000000001</v>
      </c>
      <c r="AL19" s="19" t="s">
        <v>525</v>
      </c>
      <c r="AM19" s="37">
        <v>1.08</v>
      </c>
      <c r="AN19" s="23">
        <v>1</v>
      </c>
      <c r="AO19" s="23">
        <v>0.82720882419953001</v>
      </c>
      <c r="AP19" s="24">
        <v>1</v>
      </c>
      <c r="AQ19" s="38">
        <f t="shared" si="0"/>
        <v>1</v>
      </c>
      <c r="AR19" s="39">
        <f t="shared" si="1"/>
        <v>0</v>
      </c>
      <c r="AS19" s="39">
        <f t="shared" si="2"/>
        <v>1</v>
      </c>
      <c r="AT19" s="19" t="s">
        <v>1075</v>
      </c>
      <c r="AU19" s="19">
        <f t="shared" si="5"/>
        <v>19.428000000000001</v>
      </c>
      <c r="AV19" s="19">
        <f t="shared" si="3"/>
        <v>19.428000000000001</v>
      </c>
      <c r="AW19" s="19" t="str">
        <f t="shared" si="4"/>
        <v>Km</v>
      </c>
      <c r="AX19" s="33"/>
      <c r="AY19" s="33"/>
      <c r="AZ19" s="33"/>
      <c r="BA19" s="33"/>
    </row>
    <row r="20" spans="1:53" ht="129.94999999999999" customHeight="1" x14ac:dyDescent="0.25">
      <c r="A20" s="41"/>
      <c r="B20" s="44" t="s">
        <v>646</v>
      </c>
      <c r="C20" s="42" t="s">
        <v>620</v>
      </c>
      <c r="D20" s="32" t="s">
        <v>642</v>
      </c>
      <c r="E20" s="32" t="s">
        <v>652</v>
      </c>
      <c r="F20" s="32" t="s">
        <v>1027</v>
      </c>
      <c r="G20" s="41" t="s">
        <v>132</v>
      </c>
      <c r="H20" s="43" t="s">
        <v>1332</v>
      </c>
      <c r="I20" s="43" t="s">
        <v>1336</v>
      </c>
      <c r="J20" s="17">
        <v>0</v>
      </c>
      <c r="K20" s="32" t="s">
        <v>1028</v>
      </c>
      <c r="L20" s="32" t="s">
        <v>930</v>
      </c>
      <c r="M20" s="41">
        <v>1</v>
      </c>
      <c r="N20" s="32" t="s">
        <v>930</v>
      </c>
      <c r="O20" s="42" t="s">
        <v>214</v>
      </c>
      <c r="P20" s="41" t="s">
        <v>1016</v>
      </c>
      <c r="Q20" s="32">
        <v>0</v>
      </c>
      <c r="R20" s="32"/>
      <c r="S20" s="32" t="s">
        <v>1029</v>
      </c>
      <c r="T20" s="32" t="s">
        <v>1030</v>
      </c>
      <c r="U20" s="32" t="s">
        <v>1625</v>
      </c>
      <c r="V20" s="32" t="s">
        <v>420</v>
      </c>
      <c r="W20" s="32" t="s">
        <v>1031</v>
      </c>
      <c r="X20" s="41"/>
      <c r="Y20" s="32"/>
      <c r="Z20" s="22" t="s">
        <v>933</v>
      </c>
      <c r="AA20" s="22" t="s">
        <v>933</v>
      </c>
      <c r="AB20" s="22" t="s">
        <v>933</v>
      </c>
      <c r="AC20" s="22" t="s">
        <v>933</v>
      </c>
      <c r="AD20" s="32" t="s">
        <v>1032</v>
      </c>
      <c r="AE20" s="32" t="s">
        <v>1027</v>
      </c>
      <c r="AF20" s="36">
        <v>7398859654.9929991</v>
      </c>
      <c r="AG20" s="22"/>
      <c r="AH20" s="21"/>
      <c r="AI20" s="36">
        <v>5600373634.454401</v>
      </c>
      <c r="AJ20" s="22">
        <v>43472</v>
      </c>
      <c r="AK20" s="18">
        <v>270</v>
      </c>
      <c r="AL20" s="19" t="s">
        <v>524</v>
      </c>
      <c r="AM20" s="37">
        <v>2.2799999999999998</v>
      </c>
      <c r="AN20" s="23">
        <v>1</v>
      </c>
      <c r="AO20" s="23">
        <v>0.95</v>
      </c>
      <c r="AP20" s="24">
        <v>1</v>
      </c>
      <c r="AQ20" s="38">
        <f t="shared" si="0"/>
        <v>1</v>
      </c>
      <c r="AR20" s="39">
        <f t="shared" si="1"/>
        <v>0</v>
      </c>
      <c r="AS20" s="39">
        <f t="shared" si="2"/>
        <v>1</v>
      </c>
      <c r="AT20" s="19"/>
      <c r="AU20" s="19">
        <f t="shared" si="5"/>
        <v>1</v>
      </c>
      <c r="AV20" s="19">
        <f t="shared" si="3"/>
        <v>1</v>
      </c>
      <c r="AW20" s="19" t="str">
        <f t="shared" si="4"/>
        <v>Pourcentage de décompte régularisé</v>
      </c>
      <c r="AX20" s="33"/>
      <c r="AY20" s="33"/>
      <c r="AZ20" s="33"/>
      <c r="BA20" s="33"/>
    </row>
    <row r="21" spans="1:53" ht="129.94999999999999" customHeight="1" x14ac:dyDescent="0.25">
      <c r="A21" s="41"/>
      <c r="B21" s="44" t="s">
        <v>646</v>
      </c>
      <c r="C21" s="42" t="s">
        <v>620</v>
      </c>
      <c r="D21" s="32" t="s">
        <v>642</v>
      </c>
      <c r="E21" s="32" t="s">
        <v>652</v>
      </c>
      <c r="F21" s="32" t="s">
        <v>1033</v>
      </c>
      <c r="G21" s="41" t="s">
        <v>132</v>
      </c>
      <c r="H21" s="43" t="s">
        <v>1332</v>
      </c>
      <c r="I21" s="43" t="s">
        <v>1336</v>
      </c>
      <c r="J21" s="17">
        <v>21805000000</v>
      </c>
      <c r="K21" s="32" t="s">
        <v>974</v>
      </c>
      <c r="L21" s="32" t="s">
        <v>205</v>
      </c>
      <c r="M21" s="41">
        <v>60</v>
      </c>
      <c r="N21" s="32">
        <v>0.85</v>
      </c>
      <c r="O21" s="42" t="s">
        <v>214</v>
      </c>
      <c r="P21" s="41" t="s">
        <v>1034</v>
      </c>
      <c r="Q21" s="32" t="s">
        <v>1491</v>
      </c>
      <c r="R21" s="32" t="s">
        <v>1492</v>
      </c>
      <c r="S21" s="32" t="s">
        <v>1035</v>
      </c>
      <c r="T21" s="32" t="s">
        <v>1036</v>
      </c>
      <c r="U21" s="32" t="s">
        <v>599</v>
      </c>
      <c r="V21" s="32" t="s">
        <v>1037</v>
      </c>
      <c r="W21" s="32" t="s">
        <v>1037</v>
      </c>
      <c r="X21" s="41"/>
      <c r="Y21" s="32"/>
      <c r="Z21" s="22" t="s">
        <v>933</v>
      </c>
      <c r="AA21" s="22" t="s">
        <v>933</v>
      </c>
      <c r="AB21" s="22" t="s">
        <v>933</v>
      </c>
      <c r="AC21" s="22" t="s">
        <v>933</v>
      </c>
      <c r="AD21" s="32" t="s">
        <v>1038</v>
      </c>
      <c r="AE21" s="32" t="s">
        <v>1033</v>
      </c>
      <c r="AF21" s="36">
        <v>21804260053.804798</v>
      </c>
      <c r="AG21" s="22"/>
      <c r="AH21" s="21"/>
      <c r="AI21" s="36">
        <v>19330139452.166397</v>
      </c>
      <c r="AJ21" s="22">
        <v>42828</v>
      </c>
      <c r="AK21" s="18">
        <v>37</v>
      </c>
      <c r="AL21" s="19" t="s">
        <v>540</v>
      </c>
      <c r="AM21" s="37">
        <v>1.32</v>
      </c>
      <c r="AN21" s="23">
        <v>1</v>
      </c>
      <c r="AO21" s="23">
        <v>1.0634898864591757</v>
      </c>
      <c r="AP21" s="24">
        <v>1</v>
      </c>
      <c r="AQ21" s="38">
        <f t="shared" si="0"/>
        <v>1</v>
      </c>
      <c r="AR21" s="39">
        <f t="shared" si="1"/>
        <v>0</v>
      </c>
      <c r="AS21" s="39">
        <f t="shared" si="2"/>
        <v>1</v>
      </c>
      <c r="AT21" s="19" t="s">
        <v>1930</v>
      </c>
      <c r="AU21" s="19">
        <f t="shared" si="5"/>
        <v>60</v>
      </c>
      <c r="AV21" s="19">
        <f t="shared" si="3"/>
        <v>60</v>
      </c>
      <c r="AW21" s="19" t="str">
        <f t="shared" si="4"/>
        <v>Km</v>
      </c>
      <c r="AX21" s="33"/>
      <c r="AY21" s="33"/>
      <c r="AZ21" s="33"/>
      <c r="BA21" s="33"/>
    </row>
    <row r="22" spans="1:53" ht="129.94999999999999" customHeight="1" x14ac:dyDescent="0.25">
      <c r="A22" s="41"/>
      <c r="B22" s="44" t="s">
        <v>646</v>
      </c>
      <c r="C22" s="42" t="s">
        <v>620</v>
      </c>
      <c r="D22" s="32" t="s">
        <v>642</v>
      </c>
      <c r="E22" s="32" t="s">
        <v>652</v>
      </c>
      <c r="F22" s="32" t="s">
        <v>1039</v>
      </c>
      <c r="G22" s="41" t="s">
        <v>132</v>
      </c>
      <c r="H22" s="43" t="s">
        <v>1332</v>
      </c>
      <c r="I22" s="43" t="s">
        <v>1336</v>
      </c>
      <c r="J22" s="17">
        <v>25812000000</v>
      </c>
      <c r="K22" s="32" t="s">
        <v>974</v>
      </c>
      <c r="L22" s="32" t="s">
        <v>205</v>
      </c>
      <c r="M22" s="41">
        <v>61</v>
      </c>
      <c r="N22" s="32">
        <v>0.62</v>
      </c>
      <c r="O22" s="42" t="s">
        <v>214</v>
      </c>
      <c r="P22" s="41" t="s">
        <v>1040</v>
      </c>
      <c r="Q22" s="32" t="s">
        <v>1493</v>
      </c>
      <c r="R22" s="32" t="s">
        <v>1494</v>
      </c>
      <c r="S22" s="32" t="s">
        <v>1036</v>
      </c>
      <c r="T22" s="32" t="s">
        <v>1041</v>
      </c>
      <c r="U22" s="32" t="s">
        <v>599</v>
      </c>
      <c r="V22" s="32" t="s">
        <v>1037</v>
      </c>
      <c r="W22" s="32" t="s">
        <v>1037</v>
      </c>
      <c r="X22" s="41"/>
      <c r="Y22" s="32"/>
      <c r="Z22" s="22" t="s">
        <v>933</v>
      </c>
      <c r="AA22" s="22" t="s">
        <v>933</v>
      </c>
      <c r="AB22" s="22" t="s">
        <v>933</v>
      </c>
      <c r="AC22" s="22" t="s">
        <v>933</v>
      </c>
      <c r="AD22" s="32" t="s">
        <v>1042</v>
      </c>
      <c r="AE22" s="32" t="s">
        <v>1039</v>
      </c>
      <c r="AF22" s="36">
        <v>25811800559.001598</v>
      </c>
      <c r="AG22" s="22"/>
      <c r="AH22" s="21"/>
      <c r="AI22" s="36">
        <v>21509833799.167999</v>
      </c>
      <c r="AJ22" s="22">
        <v>42828</v>
      </c>
      <c r="AK22" s="18">
        <v>44</v>
      </c>
      <c r="AL22" s="19" t="s">
        <v>540</v>
      </c>
      <c r="AM22" s="37">
        <v>1.1200000000000001</v>
      </c>
      <c r="AN22" s="23">
        <v>1</v>
      </c>
      <c r="AO22" s="23">
        <v>0.89643954406053294</v>
      </c>
      <c r="AP22" s="24">
        <v>1</v>
      </c>
      <c r="AQ22" s="38">
        <f t="shared" si="0"/>
        <v>1</v>
      </c>
      <c r="AR22" s="39">
        <f t="shared" si="1"/>
        <v>0</v>
      </c>
      <c r="AS22" s="39">
        <f t="shared" si="2"/>
        <v>1</v>
      </c>
      <c r="AT22" s="19" t="s">
        <v>1930</v>
      </c>
      <c r="AU22" s="19">
        <f t="shared" si="5"/>
        <v>61</v>
      </c>
      <c r="AV22" s="19">
        <f t="shared" si="3"/>
        <v>61</v>
      </c>
      <c r="AW22" s="19" t="str">
        <f t="shared" si="4"/>
        <v>Km</v>
      </c>
      <c r="AX22" s="33"/>
      <c r="AY22" s="33"/>
      <c r="AZ22" s="33"/>
      <c r="BA22" s="33"/>
    </row>
    <row r="23" spans="1:53" ht="129.94999999999999" customHeight="1" x14ac:dyDescent="0.25">
      <c r="A23" s="41"/>
      <c r="B23" s="44" t="s">
        <v>646</v>
      </c>
      <c r="C23" s="42" t="s">
        <v>620</v>
      </c>
      <c r="D23" s="32" t="s">
        <v>642</v>
      </c>
      <c r="E23" s="32" t="s">
        <v>652</v>
      </c>
      <c r="F23" s="32" t="s">
        <v>1046</v>
      </c>
      <c r="G23" s="41" t="s">
        <v>132</v>
      </c>
      <c r="H23" s="43" t="s">
        <v>1332</v>
      </c>
      <c r="I23" s="43" t="s">
        <v>1336</v>
      </c>
      <c r="J23" s="17">
        <v>0</v>
      </c>
      <c r="K23" s="32" t="s">
        <v>203</v>
      </c>
      <c r="L23" s="32" t="s">
        <v>930</v>
      </c>
      <c r="M23" s="41">
        <v>1</v>
      </c>
      <c r="N23" s="32" t="s">
        <v>930</v>
      </c>
      <c r="O23" s="42" t="s">
        <v>214</v>
      </c>
      <c r="P23" s="41" t="s">
        <v>1047</v>
      </c>
      <c r="Q23" s="32" t="s">
        <v>1495</v>
      </c>
      <c r="R23" s="32" t="s">
        <v>1496</v>
      </c>
      <c r="S23" s="32" t="s">
        <v>266</v>
      </c>
      <c r="T23" s="32" t="s">
        <v>1048</v>
      </c>
      <c r="U23" s="32" t="s">
        <v>1625</v>
      </c>
      <c r="V23" s="32" t="s">
        <v>420</v>
      </c>
      <c r="W23" s="32" t="s">
        <v>1049</v>
      </c>
      <c r="X23" s="41"/>
      <c r="Y23" s="32"/>
      <c r="Z23" s="22" t="s">
        <v>933</v>
      </c>
      <c r="AA23" s="22" t="s">
        <v>933</v>
      </c>
      <c r="AB23" s="22" t="s">
        <v>933</v>
      </c>
      <c r="AC23" s="22" t="s">
        <v>933</v>
      </c>
      <c r="AD23" s="32" t="s">
        <v>1050</v>
      </c>
      <c r="AE23" s="32" t="s">
        <v>1046</v>
      </c>
      <c r="AF23" s="36">
        <v>4406118318.7761593</v>
      </c>
      <c r="AG23" s="22"/>
      <c r="AH23" s="21"/>
      <c r="AI23" s="36">
        <v>3619049721.1847997</v>
      </c>
      <c r="AJ23" s="22">
        <v>43472</v>
      </c>
      <c r="AK23" s="18">
        <v>7.806451612903226</v>
      </c>
      <c r="AL23" s="19" t="s">
        <v>524</v>
      </c>
      <c r="AM23" s="37">
        <v>1</v>
      </c>
      <c r="AN23" s="23">
        <v>1</v>
      </c>
      <c r="AO23" s="23">
        <v>1</v>
      </c>
      <c r="AP23" s="24">
        <v>1</v>
      </c>
      <c r="AQ23" s="38">
        <f t="shared" si="0"/>
        <v>1</v>
      </c>
      <c r="AR23" s="39">
        <f t="shared" si="1"/>
        <v>0</v>
      </c>
      <c r="AS23" s="39">
        <f t="shared" si="2"/>
        <v>1</v>
      </c>
      <c r="AT23" s="19"/>
      <c r="AU23" s="19">
        <f t="shared" si="5"/>
        <v>1</v>
      </c>
      <c r="AV23" s="19">
        <f t="shared" si="3"/>
        <v>1</v>
      </c>
      <c r="AW23" s="19" t="str">
        <f t="shared" si="4"/>
        <v>Pourcentage de décompte régularisé</v>
      </c>
      <c r="AX23" s="33"/>
      <c r="AY23" s="33"/>
      <c r="AZ23" s="33"/>
      <c r="BA23" s="33"/>
    </row>
    <row r="24" spans="1:53" ht="129.94999999999999" customHeight="1" x14ac:dyDescent="0.25">
      <c r="A24" s="41"/>
      <c r="B24" s="44" t="s">
        <v>646</v>
      </c>
      <c r="C24" s="42" t="s">
        <v>620</v>
      </c>
      <c r="D24" s="32" t="s">
        <v>642</v>
      </c>
      <c r="E24" s="32" t="s">
        <v>652</v>
      </c>
      <c r="F24" s="32" t="s">
        <v>1051</v>
      </c>
      <c r="G24" s="41" t="s">
        <v>132</v>
      </c>
      <c r="H24" s="43" t="s">
        <v>1332</v>
      </c>
      <c r="I24" s="43" t="s">
        <v>1336</v>
      </c>
      <c r="J24" s="17">
        <v>6082000000</v>
      </c>
      <c r="K24" s="32" t="s">
        <v>203</v>
      </c>
      <c r="L24" s="32" t="s">
        <v>205</v>
      </c>
      <c r="M24" s="41">
        <v>4.6479999999999997</v>
      </c>
      <c r="N24" s="32" t="s">
        <v>944</v>
      </c>
      <c r="O24" s="42" t="s">
        <v>214</v>
      </c>
      <c r="P24" s="41" t="s">
        <v>1047</v>
      </c>
      <c r="Q24" s="32" t="s">
        <v>1497</v>
      </c>
      <c r="R24" s="32" t="s">
        <v>1498</v>
      </c>
      <c r="S24" s="32" t="s">
        <v>1052</v>
      </c>
      <c r="T24" s="32" t="s">
        <v>1053</v>
      </c>
      <c r="U24" s="32" t="s">
        <v>1625</v>
      </c>
      <c r="V24" s="32" t="s">
        <v>420</v>
      </c>
      <c r="W24" s="32" t="s">
        <v>412</v>
      </c>
      <c r="X24" s="41"/>
      <c r="Y24" s="32"/>
      <c r="Z24" s="22" t="s">
        <v>933</v>
      </c>
      <c r="AA24" s="22" t="s">
        <v>933</v>
      </c>
      <c r="AB24" s="22" t="s">
        <v>933</v>
      </c>
      <c r="AC24" s="22" t="s">
        <v>933</v>
      </c>
      <c r="AD24" s="32" t="s">
        <v>1054</v>
      </c>
      <c r="AE24" s="32" t="s">
        <v>1055</v>
      </c>
      <c r="AF24" s="36">
        <v>7962356606.0724001</v>
      </c>
      <c r="AG24" s="22"/>
      <c r="AH24" s="21"/>
      <c r="AI24" s="36">
        <v>5767642692.7600002</v>
      </c>
      <c r="AJ24" s="22">
        <v>43906</v>
      </c>
      <c r="AK24" s="18">
        <v>6.9032258064516103</v>
      </c>
      <c r="AL24" s="19" t="s">
        <v>524</v>
      </c>
      <c r="AM24" s="37">
        <v>2.12</v>
      </c>
      <c r="AN24" s="23">
        <v>1</v>
      </c>
      <c r="AO24" s="23">
        <v>0.6795903814310772</v>
      </c>
      <c r="AP24" s="24">
        <v>1</v>
      </c>
      <c r="AQ24" s="38">
        <f t="shared" si="0"/>
        <v>1</v>
      </c>
      <c r="AR24" s="39">
        <f t="shared" si="1"/>
        <v>0</v>
      </c>
      <c r="AS24" s="39">
        <f t="shared" si="2"/>
        <v>1</v>
      </c>
      <c r="AT24" s="19"/>
      <c r="AU24" s="19">
        <f t="shared" si="5"/>
        <v>4.6479999999999997</v>
      </c>
      <c r="AV24" s="19">
        <f t="shared" si="3"/>
        <v>4.6479999999999997</v>
      </c>
      <c r="AW24" s="19" t="str">
        <f t="shared" si="4"/>
        <v>Km</v>
      </c>
      <c r="AX24" s="33"/>
      <c r="AY24" s="33"/>
      <c r="AZ24" s="33"/>
      <c r="BA24" s="33"/>
    </row>
    <row r="25" spans="1:53" ht="129.94999999999999" customHeight="1" x14ac:dyDescent="0.25">
      <c r="A25" s="41"/>
      <c r="B25" s="44" t="s">
        <v>646</v>
      </c>
      <c r="C25" s="42" t="s">
        <v>620</v>
      </c>
      <c r="D25" s="32" t="s">
        <v>642</v>
      </c>
      <c r="E25" s="32" t="s">
        <v>652</v>
      </c>
      <c r="F25" s="32" t="s">
        <v>1056</v>
      </c>
      <c r="G25" s="41" t="s">
        <v>132</v>
      </c>
      <c r="H25" s="43" t="s">
        <v>1332</v>
      </c>
      <c r="I25" s="43" t="s">
        <v>1336</v>
      </c>
      <c r="J25" s="17">
        <v>27983000000</v>
      </c>
      <c r="K25" s="32" t="s">
        <v>203</v>
      </c>
      <c r="L25" s="32" t="s">
        <v>205</v>
      </c>
      <c r="M25" s="41">
        <v>30.158000000000001</v>
      </c>
      <c r="N25" s="32" t="s">
        <v>944</v>
      </c>
      <c r="O25" s="42" t="s">
        <v>214</v>
      </c>
      <c r="P25" s="41" t="s">
        <v>1047</v>
      </c>
      <c r="Q25" s="32" t="s">
        <v>1497</v>
      </c>
      <c r="R25" s="32" t="s">
        <v>1498</v>
      </c>
      <c r="S25" s="32" t="s">
        <v>1048</v>
      </c>
      <c r="T25" s="32" t="s">
        <v>299</v>
      </c>
      <c r="U25" s="32" t="s">
        <v>1625</v>
      </c>
      <c r="V25" s="32" t="s">
        <v>420</v>
      </c>
      <c r="W25" s="32" t="s">
        <v>412</v>
      </c>
      <c r="X25" s="41"/>
      <c r="Y25" s="32"/>
      <c r="Z25" s="22" t="s">
        <v>933</v>
      </c>
      <c r="AA25" s="22" t="s">
        <v>933</v>
      </c>
      <c r="AB25" s="22" t="s">
        <v>933</v>
      </c>
      <c r="AC25" s="22" t="s">
        <v>933</v>
      </c>
      <c r="AD25" s="32" t="s">
        <v>1057</v>
      </c>
      <c r="AE25" s="32" t="s">
        <v>1058</v>
      </c>
      <c r="AF25" s="36">
        <v>27982496126.987999</v>
      </c>
      <c r="AG25" s="22"/>
      <c r="AH25" s="21"/>
      <c r="AI25" s="36">
        <v>21461045485.230896</v>
      </c>
      <c r="AJ25" s="22">
        <v>41960</v>
      </c>
      <c r="AK25" s="18">
        <v>67.064516129032299</v>
      </c>
      <c r="AL25" s="19" t="s">
        <v>524</v>
      </c>
      <c r="AM25" s="37">
        <v>1.1499999999999999</v>
      </c>
      <c r="AN25" s="23">
        <v>1</v>
      </c>
      <c r="AO25" s="23">
        <v>0.97</v>
      </c>
      <c r="AP25" s="24">
        <v>1</v>
      </c>
      <c r="AQ25" s="38">
        <f t="shared" si="0"/>
        <v>1</v>
      </c>
      <c r="AR25" s="39">
        <f t="shared" si="1"/>
        <v>0</v>
      </c>
      <c r="AS25" s="39">
        <f t="shared" si="2"/>
        <v>1</v>
      </c>
      <c r="AT25" s="19"/>
      <c r="AU25" s="19">
        <f t="shared" si="5"/>
        <v>30.158000000000001</v>
      </c>
      <c r="AV25" s="19">
        <f t="shared" si="3"/>
        <v>30.158000000000001</v>
      </c>
      <c r="AW25" s="19" t="str">
        <f t="shared" si="4"/>
        <v>Km</v>
      </c>
      <c r="AX25" s="33"/>
      <c r="AY25" s="33"/>
      <c r="AZ25" s="33"/>
      <c r="BA25" s="33"/>
    </row>
    <row r="26" spans="1:53" ht="129.94999999999999" customHeight="1" x14ac:dyDescent="0.25">
      <c r="A26" s="41"/>
      <c r="B26" s="44" t="s">
        <v>646</v>
      </c>
      <c r="C26" s="42" t="s">
        <v>620</v>
      </c>
      <c r="D26" s="32" t="s">
        <v>642</v>
      </c>
      <c r="E26" s="32" t="s">
        <v>652</v>
      </c>
      <c r="F26" s="32" t="s">
        <v>1059</v>
      </c>
      <c r="G26" s="41" t="s">
        <v>132</v>
      </c>
      <c r="H26" s="43" t="s">
        <v>1332</v>
      </c>
      <c r="I26" s="43" t="s">
        <v>1336</v>
      </c>
      <c r="J26" s="17">
        <v>5880000000</v>
      </c>
      <c r="K26" s="32" t="s">
        <v>203</v>
      </c>
      <c r="L26" s="32" t="s">
        <v>205</v>
      </c>
      <c r="M26" s="41">
        <v>51</v>
      </c>
      <c r="N26" s="32" t="s">
        <v>944</v>
      </c>
      <c r="O26" s="42" t="s">
        <v>214</v>
      </c>
      <c r="P26" s="41" t="s">
        <v>1047</v>
      </c>
      <c r="Q26" s="32" t="s">
        <v>1499</v>
      </c>
      <c r="R26" s="32" t="s">
        <v>1500</v>
      </c>
      <c r="S26" s="32" t="s">
        <v>1060</v>
      </c>
      <c r="T26" s="32" t="s">
        <v>1061</v>
      </c>
      <c r="U26" s="32" t="s">
        <v>589</v>
      </c>
      <c r="V26" s="32" t="s">
        <v>413</v>
      </c>
      <c r="W26" s="32" t="s">
        <v>412</v>
      </c>
      <c r="X26" s="41"/>
      <c r="Y26" s="32"/>
      <c r="Z26" s="22" t="s">
        <v>933</v>
      </c>
      <c r="AA26" s="22" t="s">
        <v>933</v>
      </c>
      <c r="AB26" s="22" t="s">
        <v>933</v>
      </c>
      <c r="AC26" s="22" t="s">
        <v>933</v>
      </c>
      <c r="AD26" s="32" t="s">
        <v>1062</v>
      </c>
      <c r="AE26" s="32" t="s">
        <v>1063</v>
      </c>
      <c r="AF26" s="36">
        <v>5879056103.5903196</v>
      </c>
      <c r="AG26" s="22"/>
      <c r="AH26" s="21"/>
      <c r="AI26" s="36">
        <v>1723853936.5697999</v>
      </c>
      <c r="AJ26" s="22">
        <v>42674</v>
      </c>
      <c r="AK26" s="18">
        <v>54</v>
      </c>
      <c r="AL26" s="19" t="s">
        <v>525</v>
      </c>
      <c r="AM26" s="37">
        <v>1.01</v>
      </c>
      <c r="AN26" s="23">
        <v>1</v>
      </c>
      <c r="AO26" s="23">
        <v>0.8</v>
      </c>
      <c r="AP26" s="24">
        <v>1</v>
      </c>
      <c r="AQ26" s="38">
        <f t="shared" si="0"/>
        <v>1</v>
      </c>
      <c r="AR26" s="39">
        <f t="shared" si="1"/>
        <v>0</v>
      </c>
      <c r="AS26" s="39">
        <f t="shared" si="2"/>
        <v>1</v>
      </c>
      <c r="AT26" s="19" t="s">
        <v>1998</v>
      </c>
      <c r="AU26" s="19">
        <f t="shared" si="5"/>
        <v>51</v>
      </c>
      <c r="AV26" s="19">
        <f t="shared" si="3"/>
        <v>51</v>
      </c>
      <c r="AW26" s="19" t="str">
        <f t="shared" si="4"/>
        <v>Km</v>
      </c>
      <c r="AX26" s="33"/>
      <c r="AY26" s="33"/>
      <c r="AZ26" s="33"/>
      <c r="BA26" s="33"/>
    </row>
    <row r="27" spans="1:53" ht="129.94999999999999" customHeight="1" x14ac:dyDescent="0.25">
      <c r="A27" s="41"/>
      <c r="B27" s="44" t="s">
        <v>646</v>
      </c>
      <c r="C27" s="42" t="s">
        <v>620</v>
      </c>
      <c r="D27" s="32" t="s">
        <v>642</v>
      </c>
      <c r="E27" s="32" t="s">
        <v>652</v>
      </c>
      <c r="F27" s="32" t="s">
        <v>1064</v>
      </c>
      <c r="G27" s="41" t="s">
        <v>132</v>
      </c>
      <c r="H27" s="43" t="s">
        <v>1332</v>
      </c>
      <c r="I27" s="43" t="s">
        <v>1336</v>
      </c>
      <c r="J27" s="17">
        <v>11098000000</v>
      </c>
      <c r="K27" s="32" t="s">
        <v>203</v>
      </c>
      <c r="L27" s="32" t="s">
        <v>205</v>
      </c>
      <c r="M27" s="41">
        <v>57</v>
      </c>
      <c r="N27" s="32" t="s">
        <v>944</v>
      </c>
      <c r="O27" s="42" t="s">
        <v>214</v>
      </c>
      <c r="P27" s="41" t="s">
        <v>1047</v>
      </c>
      <c r="Q27" s="32" t="s">
        <v>1501</v>
      </c>
      <c r="R27" s="32" t="s">
        <v>1502</v>
      </c>
      <c r="S27" s="32" t="s">
        <v>1061</v>
      </c>
      <c r="T27" s="32" t="s">
        <v>1065</v>
      </c>
      <c r="U27" s="32" t="s">
        <v>590</v>
      </c>
      <c r="V27" s="32" t="s">
        <v>1066</v>
      </c>
      <c r="W27" s="32" t="s">
        <v>412</v>
      </c>
      <c r="X27" s="41"/>
      <c r="Y27" s="32"/>
      <c r="Z27" s="22" t="s">
        <v>933</v>
      </c>
      <c r="AA27" s="22" t="s">
        <v>933</v>
      </c>
      <c r="AB27" s="22" t="s">
        <v>933</v>
      </c>
      <c r="AC27" s="22" t="s">
        <v>933</v>
      </c>
      <c r="AD27" s="32" t="s">
        <v>1067</v>
      </c>
      <c r="AE27" s="32" t="s">
        <v>1068</v>
      </c>
      <c r="AF27" s="36">
        <v>11097615898.7971</v>
      </c>
      <c r="AG27" s="22"/>
      <c r="AH27" s="21"/>
      <c r="AI27" s="21">
        <v>7075377124.7082005</v>
      </c>
      <c r="AJ27" s="22">
        <v>42674</v>
      </c>
      <c r="AK27" s="18">
        <v>54</v>
      </c>
      <c r="AL27" s="19" t="s">
        <v>525</v>
      </c>
      <c r="AM27" s="37">
        <v>1.01</v>
      </c>
      <c r="AN27" s="23">
        <v>1</v>
      </c>
      <c r="AO27" s="23">
        <v>0.98</v>
      </c>
      <c r="AP27" s="24">
        <v>1</v>
      </c>
      <c r="AQ27" s="38">
        <f t="shared" si="0"/>
        <v>1</v>
      </c>
      <c r="AR27" s="39">
        <f t="shared" si="1"/>
        <v>0</v>
      </c>
      <c r="AS27" s="39">
        <f t="shared" si="2"/>
        <v>1</v>
      </c>
      <c r="AT27" s="19"/>
      <c r="AU27" s="19">
        <f t="shared" si="5"/>
        <v>57</v>
      </c>
      <c r="AV27" s="19">
        <f t="shared" si="3"/>
        <v>57</v>
      </c>
      <c r="AW27" s="19" t="str">
        <f t="shared" si="4"/>
        <v>Km</v>
      </c>
      <c r="AX27" s="33"/>
      <c r="AY27" s="33"/>
      <c r="AZ27" s="33"/>
      <c r="BA27" s="33"/>
    </row>
    <row r="28" spans="1:53" ht="129.94999999999999" customHeight="1" x14ac:dyDescent="0.25">
      <c r="A28" s="41"/>
      <c r="B28" s="44" t="s">
        <v>646</v>
      </c>
      <c r="C28" s="42" t="s">
        <v>620</v>
      </c>
      <c r="D28" s="32" t="s">
        <v>642</v>
      </c>
      <c r="E28" s="32" t="s">
        <v>652</v>
      </c>
      <c r="F28" s="32" t="s">
        <v>1069</v>
      </c>
      <c r="G28" s="41" t="s">
        <v>132</v>
      </c>
      <c r="H28" s="43" t="s">
        <v>1332</v>
      </c>
      <c r="I28" s="43" t="s">
        <v>1336</v>
      </c>
      <c r="J28" s="17">
        <v>10112000000</v>
      </c>
      <c r="K28" s="32" t="s">
        <v>203</v>
      </c>
      <c r="L28" s="32" t="s">
        <v>205</v>
      </c>
      <c r="M28" s="41">
        <v>30</v>
      </c>
      <c r="N28" s="32" t="s">
        <v>944</v>
      </c>
      <c r="O28" s="42" t="s">
        <v>214</v>
      </c>
      <c r="P28" s="41" t="s">
        <v>1047</v>
      </c>
      <c r="Q28" s="32" t="s">
        <v>1503</v>
      </c>
      <c r="R28" s="32" t="s">
        <v>1504</v>
      </c>
      <c r="S28" s="32" t="s">
        <v>1065</v>
      </c>
      <c r="T28" s="32" t="s">
        <v>298</v>
      </c>
      <c r="U28" s="32" t="s">
        <v>590</v>
      </c>
      <c r="V28" s="32" t="s">
        <v>1070</v>
      </c>
      <c r="W28" s="32" t="s">
        <v>1071</v>
      </c>
      <c r="X28" s="41"/>
      <c r="Y28" s="32"/>
      <c r="Z28" s="22" t="s">
        <v>933</v>
      </c>
      <c r="AA28" s="22" t="s">
        <v>933</v>
      </c>
      <c r="AB28" s="22" t="s">
        <v>933</v>
      </c>
      <c r="AC28" s="22" t="s">
        <v>933</v>
      </c>
      <c r="AD28" s="32" t="s">
        <v>1072</v>
      </c>
      <c r="AE28" s="32" t="s">
        <v>1073</v>
      </c>
      <c r="AF28" s="36">
        <v>10111088631.097401</v>
      </c>
      <c r="AG28" s="22"/>
      <c r="AH28" s="21"/>
      <c r="AI28" s="21">
        <v>5534896808.4815998</v>
      </c>
      <c r="AJ28" s="22">
        <v>42674</v>
      </c>
      <c r="AK28" s="18">
        <v>54</v>
      </c>
      <c r="AL28" s="19" t="s">
        <v>525</v>
      </c>
      <c r="AM28" s="37">
        <v>1.01</v>
      </c>
      <c r="AN28" s="23">
        <v>1</v>
      </c>
      <c r="AO28" s="23">
        <v>0.98</v>
      </c>
      <c r="AP28" s="24">
        <v>1</v>
      </c>
      <c r="AQ28" s="38">
        <f t="shared" si="0"/>
        <v>1</v>
      </c>
      <c r="AR28" s="39">
        <f t="shared" si="1"/>
        <v>0</v>
      </c>
      <c r="AS28" s="39">
        <f t="shared" si="2"/>
        <v>1</v>
      </c>
      <c r="AT28" s="19" t="s">
        <v>1074</v>
      </c>
      <c r="AU28" s="19">
        <f t="shared" si="5"/>
        <v>30</v>
      </c>
      <c r="AV28" s="19">
        <f t="shared" si="3"/>
        <v>30</v>
      </c>
      <c r="AW28" s="19" t="str">
        <f t="shared" si="4"/>
        <v>Km</v>
      </c>
      <c r="AX28" s="33"/>
      <c r="AY28" s="33"/>
      <c r="AZ28" s="33"/>
      <c r="BA28" s="33"/>
    </row>
    <row r="29" spans="1:53" ht="129.94999999999999" customHeight="1" x14ac:dyDescent="0.25">
      <c r="A29" s="41"/>
      <c r="B29" s="44">
        <v>206</v>
      </c>
      <c r="C29" s="53" t="s">
        <v>1944</v>
      </c>
      <c r="D29" s="32" t="s">
        <v>1583</v>
      </c>
      <c r="E29" s="32" t="s">
        <v>1308</v>
      </c>
      <c r="F29" s="32" t="s">
        <v>1584</v>
      </c>
      <c r="G29" s="41" t="s">
        <v>132</v>
      </c>
      <c r="H29" s="43" t="s">
        <v>1332</v>
      </c>
      <c r="I29" s="43" t="s">
        <v>1585</v>
      </c>
      <c r="J29" s="17">
        <v>184083839989.73999</v>
      </c>
      <c r="K29" s="32" t="s">
        <v>1586</v>
      </c>
      <c r="L29" s="32" t="s">
        <v>205</v>
      </c>
      <c r="M29" s="41">
        <v>10</v>
      </c>
      <c r="N29" s="32" t="s">
        <v>1566</v>
      </c>
      <c r="O29" s="42" t="s">
        <v>214</v>
      </c>
      <c r="P29" s="41" t="s">
        <v>1587</v>
      </c>
      <c r="Q29" s="32"/>
      <c r="R29" s="32"/>
      <c r="S29" s="32" t="s">
        <v>266</v>
      </c>
      <c r="T29" s="32" t="s">
        <v>1588</v>
      </c>
      <c r="U29" s="32" t="s">
        <v>584</v>
      </c>
      <c r="V29" s="32" t="s">
        <v>1589</v>
      </c>
      <c r="W29" s="32" t="s">
        <v>1590</v>
      </c>
      <c r="X29" s="41" t="s">
        <v>1571</v>
      </c>
      <c r="Y29" s="32"/>
      <c r="Z29" s="22"/>
      <c r="AA29" s="22"/>
      <c r="AB29" s="22"/>
      <c r="AC29" s="22"/>
      <c r="AD29" s="32" t="s">
        <v>1591</v>
      </c>
      <c r="AE29" s="32" t="s">
        <v>1584</v>
      </c>
      <c r="AF29" s="36">
        <v>184083839989.73999</v>
      </c>
      <c r="AG29" s="22"/>
      <c r="AH29" s="21"/>
      <c r="AI29" s="21"/>
      <c r="AJ29" s="22">
        <v>43111</v>
      </c>
      <c r="AK29" s="18"/>
      <c r="AL29" s="19" t="s">
        <v>1592</v>
      </c>
      <c r="AM29" s="37">
        <v>1</v>
      </c>
      <c r="AN29" s="23">
        <v>1</v>
      </c>
      <c r="AO29" s="23"/>
      <c r="AP29" s="24">
        <v>1</v>
      </c>
      <c r="AQ29" s="38">
        <f t="shared" si="0"/>
        <v>1</v>
      </c>
      <c r="AR29" s="39">
        <f t="shared" si="1"/>
        <v>0</v>
      </c>
      <c r="AS29" s="39">
        <f t="shared" si="2"/>
        <v>1</v>
      </c>
      <c r="AT29" s="19" t="s">
        <v>1593</v>
      </c>
      <c r="AU29" s="19">
        <f t="shared" si="5"/>
        <v>10</v>
      </c>
      <c r="AV29" s="19">
        <f t="shared" si="3"/>
        <v>10</v>
      </c>
      <c r="AW29" s="19" t="str">
        <f t="shared" si="4"/>
        <v>Km</v>
      </c>
      <c r="AX29" s="33"/>
      <c r="AY29" s="33"/>
      <c r="AZ29" s="33"/>
      <c r="BA29" s="33"/>
    </row>
    <row r="30" spans="1:53" ht="129.94999999999999" customHeight="1" x14ac:dyDescent="0.25">
      <c r="A30" s="41"/>
      <c r="B30" s="44" t="s">
        <v>646</v>
      </c>
      <c r="C30" s="42" t="s">
        <v>886</v>
      </c>
      <c r="D30" s="32" t="s">
        <v>927</v>
      </c>
      <c r="E30" s="32" t="s">
        <v>652</v>
      </c>
      <c r="F30" s="32" t="s">
        <v>937</v>
      </c>
      <c r="G30" s="41" t="s">
        <v>136</v>
      </c>
      <c r="H30" s="43" t="s">
        <v>1332</v>
      </c>
      <c r="I30" s="43" t="s">
        <v>1336</v>
      </c>
      <c r="J30" s="17">
        <v>2400000000</v>
      </c>
      <c r="K30" s="32" t="s">
        <v>929</v>
      </c>
      <c r="L30" s="32" t="s">
        <v>930</v>
      </c>
      <c r="M30" s="41">
        <v>1</v>
      </c>
      <c r="N30" s="32" t="s">
        <v>930</v>
      </c>
      <c r="O30" s="42" t="s">
        <v>214</v>
      </c>
      <c r="P30" s="41" t="str">
        <f>N30</f>
        <v>Pourcentage de décompte régularisé</v>
      </c>
      <c r="Q30" s="32" t="s">
        <v>931</v>
      </c>
      <c r="R30" s="32"/>
      <c r="S30" s="32" t="s">
        <v>931</v>
      </c>
      <c r="T30" s="32" t="s">
        <v>931</v>
      </c>
      <c r="U30" s="32" t="s">
        <v>932</v>
      </c>
      <c r="V30" s="32" t="s">
        <v>931</v>
      </c>
      <c r="W30" s="32" t="s">
        <v>931</v>
      </c>
      <c r="X30" s="41"/>
      <c r="Y30" s="32"/>
      <c r="Z30" s="22" t="s">
        <v>933</v>
      </c>
      <c r="AA30" s="22" t="s">
        <v>933</v>
      </c>
      <c r="AB30" s="22" t="s">
        <v>933</v>
      </c>
      <c r="AC30" s="22" t="s">
        <v>933</v>
      </c>
      <c r="AD30" s="32" t="s">
        <v>938</v>
      </c>
      <c r="AE30" s="32" t="s">
        <v>937</v>
      </c>
      <c r="AF30" s="36">
        <v>19948693667.693401</v>
      </c>
      <c r="AG30" s="22"/>
      <c r="AH30" s="21"/>
      <c r="AI30" s="36">
        <v>15958954934.15472</v>
      </c>
      <c r="AJ30" s="22">
        <v>42922</v>
      </c>
      <c r="AK30" s="18">
        <v>37</v>
      </c>
      <c r="AL30" s="19" t="s">
        <v>533</v>
      </c>
      <c r="AM30" s="37">
        <v>1.0299295774647901</v>
      </c>
      <c r="AN30" s="23">
        <v>1</v>
      </c>
      <c r="AO30" s="23">
        <v>0.9</v>
      </c>
      <c r="AP30" s="24">
        <v>1</v>
      </c>
      <c r="AQ30" s="38">
        <f t="shared" si="0"/>
        <v>1</v>
      </c>
      <c r="AR30" s="39">
        <f t="shared" si="1"/>
        <v>0</v>
      </c>
      <c r="AS30" s="39">
        <f t="shared" si="2"/>
        <v>1</v>
      </c>
      <c r="AT30" s="19"/>
      <c r="AU30" s="19">
        <f t="shared" si="5"/>
        <v>1</v>
      </c>
      <c r="AV30" s="19">
        <f t="shared" si="3"/>
        <v>1</v>
      </c>
      <c r="AW30" s="19" t="str">
        <f t="shared" si="4"/>
        <v>Pourcentage de décompte régularisé</v>
      </c>
      <c r="AX30" s="33"/>
      <c r="AY30" s="33"/>
      <c r="AZ30" s="33"/>
      <c r="BA30" s="33"/>
    </row>
    <row r="31" spans="1:53" ht="129.94999999999999" customHeight="1" x14ac:dyDescent="0.25">
      <c r="A31" s="41"/>
      <c r="B31" s="44" t="s">
        <v>646</v>
      </c>
      <c r="C31" s="42" t="s">
        <v>619</v>
      </c>
      <c r="D31" s="32" t="s">
        <v>641</v>
      </c>
      <c r="E31" s="32" t="s">
        <v>1313</v>
      </c>
      <c r="F31" s="32" t="s">
        <v>1103</v>
      </c>
      <c r="G31" s="41" t="s">
        <v>144</v>
      </c>
      <c r="H31" s="43" t="s">
        <v>1332</v>
      </c>
      <c r="I31" s="43" t="s">
        <v>1104</v>
      </c>
      <c r="J31" s="17">
        <v>40119000000</v>
      </c>
      <c r="K31" s="32" t="s">
        <v>1105</v>
      </c>
      <c r="L31" s="32" t="s">
        <v>205</v>
      </c>
      <c r="M31" s="41">
        <v>5.4</v>
      </c>
      <c r="N31" s="32" t="s">
        <v>944</v>
      </c>
      <c r="O31" s="42" t="s">
        <v>214</v>
      </c>
      <c r="P31" s="41" t="s">
        <v>1106</v>
      </c>
      <c r="Q31" s="32"/>
      <c r="R31" s="32"/>
      <c r="S31" s="32" t="s">
        <v>1107</v>
      </c>
      <c r="T31" s="32" t="s">
        <v>1108</v>
      </c>
      <c r="U31" s="32" t="s">
        <v>584</v>
      </c>
      <c r="V31" s="32" t="s">
        <v>1109</v>
      </c>
      <c r="W31" s="32" t="s">
        <v>1110</v>
      </c>
      <c r="X31" s="41"/>
      <c r="Y31" s="32"/>
      <c r="Z31" s="22" t="s">
        <v>933</v>
      </c>
      <c r="AA31" s="22" t="s">
        <v>933</v>
      </c>
      <c r="AB31" s="22" t="s">
        <v>933</v>
      </c>
      <c r="AC31" s="22" t="s">
        <v>933</v>
      </c>
      <c r="AD31" s="32" t="s">
        <v>1111</v>
      </c>
      <c r="AE31" s="32" t="s">
        <v>1112</v>
      </c>
      <c r="AF31" s="36">
        <v>40118676111.309998</v>
      </c>
      <c r="AG31" s="22"/>
      <c r="AH31" s="21"/>
      <c r="AI31" s="36">
        <v>30038632692.8918</v>
      </c>
      <c r="AJ31" s="22">
        <v>43391</v>
      </c>
      <c r="AK31" s="18">
        <v>27</v>
      </c>
      <c r="AL31" s="19" t="s">
        <v>1113</v>
      </c>
      <c r="AM31" s="37">
        <v>1.18</v>
      </c>
      <c r="AN31" s="23">
        <v>1</v>
      </c>
      <c r="AO31" s="23">
        <v>0.88078583321271942</v>
      </c>
      <c r="AP31" s="24">
        <v>1</v>
      </c>
      <c r="AQ31" s="38">
        <f t="shared" si="0"/>
        <v>1</v>
      </c>
      <c r="AR31" s="39">
        <f t="shared" si="1"/>
        <v>0</v>
      </c>
      <c r="AS31" s="39">
        <f t="shared" si="2"/>
        <v>1</v>
      </c>
      <c r="AT31" s="19"/>
      <c r="AU31" s="19">
        <f t="shared" si="5"/>
        <v>5.4</v>
      </c>
      <c r="AV31" s="19">
        <f t="shared" si="3"/>
        <v>5.4</v>
      </c>
      <c r="AW31" s="19" t="str">
        <f t="shared" si="4"/>
        <v>Km</v>
      </c>
      <c r="AX31" s="33"/>
      <c r="AY31" s="33"/>
      <c r="AZ31" s="33"/>
      <c r="BA31" s="33"/>
    </row>
    <row r="32" spans="1:53" ht="129.94999999999999" customHeight="1" x14ac:dyDescent="0.25">
      <c r="A32" s="41"/>
      <c r="B32" s="44" t="s">
        <v>646</v>
      </c>
      <c r="C32" s="42" t="s">
        <v>619</v>
      </c>
      <c r="D32" s="32" t="s">
        <v>641</v>
      </c>
      <c r="E32" s="32" t="s">
        <v>1313</v>
      </c>
      <c r="F32" s="32" t="s">
        <v>1114</v>
      </c>
      <c r="G32" s="41" t="s">
        <v>144</v>
      </c>
      <c r="H32" s="43" t="s">
        <v>1332</v>
      </c>
      <c r="I32" s="43" t="s">
        <v>1104</v>
      </c>
      <c r="J32" s="17">
        <v>19743000000</v>
      </c>
      <c r="K32" s="32" t="s">
        <v>1105</v>
      </c>
      <c r="L32" s="32" t="s">
        <v>205</v>
      </c>
      <c r="M32" s="41">
        <v>11</v>
      </c>
      <c r="N32" s="32" t="s">
        <v>944</v>
      </c>
      <c r="O32" s="42" t="s">
        <v>214</v>
      </c>
      <c r="P32" s="41" t="s">
        <v>1016</v>
      </c>
      <c r="Q32" s="32"/>
      <c r="R32" s="32"/>
      <c r="S32" s="32" t="s">
        <v>1115</v>
      </c>
      <c r="T32" s="32" t="s">
        <v>1116</v>
      </c>
      <c r="U32" s="32" t="s">
        <v>584</v>
      </c>
      <c r="V32" s="32" t="s">
        <v>1109</v>
      </c>
      <c r="W32" s="32" t="s">
        <v>1117</v>
      </c>
      <c r="X32" s="41"/>
      <c r="Y32" s="32"/>
      <c r="Z32" s="22" t="s">
        <v>933</v>
      </c>
      <c r="AA32" s="22" t="s">
        <v>933</v>
      </c>
      <c r="AB32" s="22" t="s">
        <v>933</v>
      </c>
      <c r="AC32" s="22" t="s">
        <v>933</v>
      </c>
      <c r="AD32" s="32" t="s">
        <v>1118</v>
      </c>
      <c r="AE32" s="32" t="s">
        <v>1114</v>
      </c>
      <c r="AF32" s="36">
        <v>19742104672.68</v>
      </c>
      <c r="AG32" s="22"/>
      <c r="AH32" s="21"/>
      <c r="AI32" s="36">
        <v>15342859292.029999</v>
      </c>
      <c r="AJ32" s="22">
        <v>43391</v>
      </c>
      <c r="AK32" s="18">
        <v>26</v>
      </c>
      <c r="AL32" s="19" t="s">
        <v>1119</v>
      </c>
      <c r="AM32" s="37">
        <v>1.18</v>
      </c>
      <c r="AN32" s="23">
        <v>1</v>
      </c>
      <c r="AO32" s="23">
        <v>0.79472796852823235</v>
      </c>
      <c r="AP32" s="24">
        <v>1</v>
      </c>
      <c r="AQ32" s="38">
        <f t="shared" si="0"/>
        <v>1</v>
      </c>
      <c r="AR32" s="39">
        <f t="shared" si="1"/>
        <v>0</v>
      </c>
      <c r="AS32" s="39">
        <f t="shared" si="2"/>
        <v>1</v>
      </c>
      <c r="AT32" s="19"/>
      <c r="AU32" s="19">
        <f t="shared" si="5"/>
        <v>11</v>
      </c>
      <c r="AV32" s="19">
        <f t="shared" si="3"/>
        <v>11</v>
      </c>
      <c r="AW32" s="19" t="str">
        <f t="shared" si="4"/>
        <v>Km</v>
      </c>
      <c r="AX32" s="33"/>
      <c r="AY32" s="33"/>
      <c r="AZ32" s="33"/>
      <c r="BA32" s="33"/>
    </row>
    <row r="33" spans="1:53" ht="129.94999999999999" customHeight="1" x14ac:dyDescent="0.25">
      <c r="A33" s="41"/>
      <c r="B33" s="44" t="s">
        <v>646</v>
      </c>
      <c r="C33" s="42" t="s">
        <v>619</v>
      </c>
      <c r="D33" s="32" t="s">
        <v>641</v>
      </c>
      <c r="E33" s="32" t="s">
        <v>1313</v>
      </c>
      <c r="F33" s="32" t="s">
        <v>1120</v>
      </c>
      <c r="G33" s="41" t="s">
        <v>144</v>
      </c>
      <c r="H33" s="43" t="s">
        <v>1332</v>
      </c>
      <c r="I33" s="43" t="s">
        <v>1104</v>
      </c>
      <c r="J33" s="17">
        <v>29660000000</v>
      </c>
      <c r="K33" s="32" t="s">
        <v>1105</v>
      </c>
      <c r="L33" s="32" t="s">
        <v>205</v>
      </c>
      <c r="M33" s="41">
        <v>15.5</v>
      </c>
      <c r="N33" s="32" t="s">
        <v>944</v>
      </c>
      <c r="O33" s="42" t="s">
        <v>214</v>
      </c>
      <c r="P33" s="41" t="s">
        <v>1016</v>
      </c>
      <c r="Q33" s="32"/>
      <c r="R33" s="32"/>
      <c r="S33" s="32" t="s">
        <v>1121</v>
      </c>
      <c r="T33" s="32" t="s">
        <v>1122</v>
      </c>
      <c r="U33" s="32" t="s">
        <v>584</v>
      </c>
      <c r="V33" s="32" t="s">
        <v>1123</v>
      </c>
      <c r="W33" s="32" t="s">
        <v>1124</v>
      </c>
      <c r="X33" s="41"/>
      <c r="Y33" s="32"/>
      <c r="Z33" s="22" t="s">
        <v>933</v>
      </c>
      <c r="AA33" s="22" t="s">
        <v>933</v>
      </c>
      <c r="AB33" s="22" t="s">
        <v>933</v>
      </c>
      <c r="AC33" s="22" t="s">
        <v>933</v>
      </c>
      <c r="AD33" s="32" t="s">
        <v>1125</v>
      </c>
      <c r="AE33" s="32" t="s">
        <v>1120</v>
      </c>
      <c r="AF33" s="36">
        <v>29659390326.009998</v>
      </c>
      <c r="AG33" s="22"/>
      <c r="AH33" s="21"/>
      <c r="AI33" s="36">
        <v>22193333662.8395</v>
      </c>
      <c r="AJ33" s="22">
        <v>43391</v>
      </c>
      <c r="AK33" s="18">
        <v>37</v>
      </c>
      <c r="AL33" s="19" t="s">
        <v>540</v>
      </c>
      <c r="AM33" s="37">
        <v>0.85</v>
      </c>
      <c r="AN33" s="23">
        <v>1</v>
      </c>
      <c r="AO33" s="23">
        <v>0.9</v>
      </c>
      <c r="AP33" s="24">
        <v>1</v>
      </c>
      <c r="AQ33" s="38">
        <f t="shared" si="0"/>
        <v>1</v>
      </c>
      <c r="AR33" s="39">
        <f t="shared" si="1"/>
        <v>0</v>
      </c>
      <c r="AS33" s="39">
        <f t="shared" si="2"/>
        <v>1</v>
      </c>
      <c r="AT33" s="19"/>
      <c r="AU33" s="19">
        <f t="shared" si="5"/>
        <v>15.5</v>
      </c>
      <c r="AV33" s="19">
        <f t="shared" si="3"/>
        <v>15.5</v>
      </c>
      <c r="AW33" s="19" t="str">
        <f t="shared" si="4"/>
        <v>Km</v>
      </c>
      <c r="AX33" s="33"/>
      <c r="AY33" s="33"/>
      <c r="AZ33" s="33"/>
      <c r="BA33" s="33"/>
    </row>
    <row r="34" spans="1:53" ht="129.94999999999999" customHeight="1" x14ac:dyDescent="0.25">
      <c r="A34" s="41"/>
      <c r="B34" s="44" t="s">
        <v>646</v>
      </c>
      <c r="C34" s="42" t="s">
        <v>619</v>
      </c>
      <c r="D34" s="32" t="s">
        <v>641</v>
      </c>
      <c r="E34" s="32" t="s">
        <v>1313</v>
      </c>
      <c r="F34" s="32" t="s">
        <v>1126</v>
      </c>
      <c r="G34" s="41" t="s">
        <v>144</v>
      </c>
      <c r="H34" s="43" t="s">
        <v>1332</v>
      </c>
      <c r="I34" s="43" t="s">
        <v>1104</v>
      </c>
      <c r="J34" s="17">
        <v>17378000000</v>
      </c>
      <c r="K34" s="32" t="s">
        <v>1105</v>
      </c>
      <c r="L34" s="32" t="s">
        <v>205</v>
      </c>
      <c r="M34" s="41">
        <v>9.1999999999999993</v>
      </c>
      <c r="N34" s="32" t="s">
        <v>944</v>
      </c>
      <c r="O34" s="42" t="s">
        <v>214</v>
      </c>
      <c r="P34" s="41" t="s">
        <v>1016</v>
      </c>
      <c r="Q34" s="32"/>
      <c r="R34" s="32"/>
      <c r="S34" s="32" t="s">
        <v>1115</v>
      </c>
      <c r="T34" s="32" t="s">
        <v>1127</v>
      </c>
      <c r="U34" s="32" t="s">
        <v>584</v>
      </c>
      <c r="V34" s="32" t="s">
        <v>1128</v>
      </c>
      <c r="W34" s="32" t="s">
        <v>1129</v>
      </c>
      <c r="X34" s="41"/>
      <c r="Y34" s="32"/>
      <c r="Z34" s="22" t="s">
        <v>933</v>
      </c>
      <c r="AA34" s="22" t="s">
        <v>933</v>
      </c>
      <c r="AB34" s="22" t="s">
        <v>933</v>
      </c>
      <c r="AC34" s="22" t="s">
        <v>933</v>
      </c>
      <c r="AD34" s="32" t="s">
        <v>1130</v>
      </c>
      <c r="AE34" s="32" t="s">
        <v>1126</v>
      </c>
      <c r="AF34" s="36">
        <v>17377844058.619999</v>
      </c>
      <c r="AG34" s="22"/>
      <c r="AH34" s="21"/>
      <c r="AI34" s="36">
        <v>13681246100.931702</v>
      </c>
      <c r="AJ34" s="22">
        <v>43391</v>
      </c>
      <c r="AK34" s="18">
        <v>27</v>
      </c>
      <c r="AL34" s="19" t="s">
        <v>540</v>
      </c>
      <c r="AM34" s="37">
        <v>1.1399999999999999</v>
      </c>
      <c r="AN34" s="23">
        <v>1</v>
      </c>
      <c r="AO34" s="23">
        <v>0.99</v>
      </c>
      <c r="AP34" s="24">
        <v>1</v>
      </c>
      <c r="AQ34" s="38">
        <f t="shared" si="0"/>
        <v>1</v>
      </c>
      <c r="AR34" s="39">
        <f t="shared" si="1"/>
        <v>0</v>
      </c>
      <c r="AS34" s="39">
        <f t="shared" si="2"/>
        <v>1</v>
      </c>
      <c r="AT34" s="19"/>
      <c r="AU34" s="19">
        <f t="shared" si="5"/>
        <v>9.1999999999999993</v>
      </c>
      <c r="AV34" s="19">
        <f t="shared" si="3"/>
        <v>9.1999999999999993</v>
      </c>
      <c r="AW34" s="19" t="str">
        <f t="shared" si="4"/>
        <v>Km</v>
      </c>
      <c r="AX34" s="33"/>
      <c r="AY34" s="33"/>
      <c r="AZ34" s="33"/>
      <c r="BA34" s="33"/>
    </row>
    <row r="35" spans="1:53" ht="129.94999999999999" customHeight="1" x14ac:dyDescent="0.25">
      <c r="A35" s="41"/>
      <c r="B35" s="44" t="s">
        <v>646</v>
      </c>
      <c r="C35" s="42" t="s">
        <v>621</v>
      </c>
      <c r="D35" s="32" t="s">
        <v>643</v>
      </c>
      <c r="E35" s="32" t="s">
        <v>993</v>
      </c>
      <c r="F35" s="32" t="s">
        <v>125</v>
      </c>
      <c r="G35" s="41" t="s">
        <v>144</v>
      </c>
      <c r="H35" s="43" t="s">
        <v>1332</v>
      </c>
      <c r="I35" s="43" t="s">
        <v>148</v>
      </c>
      <c r="J35" s="17">
        <v>600000000</v>
      </c>
      <c r="K35" s="32" t="s">
        <v>202</v>
      </c>
      <c r="L35" s="32" t="s">
        <v>205</v>
      </c>
      <c r="M35" s="41">
        <v>41.2</v>
      </c>
      <c r="N35" s="32" t="s">
        <v>243</v>
      </c>
      <c r="O35" s="42" t="s">
        <v>214</v>
      </c>
      <c r="P35" s="41" t="s">
        <v>234</v>
      </c>
      <c r="Q35" s="32" t="s">
        <v>1505</v>
      </c>
      <c r="R35" s="32" t="s">
        <v>1506</v>
      </c>
      <c r="S35" s="32" t="s">
        <v>301</v>
      </c>
      <c r="T35" s="32" t="s">
        <v>302</v>
      </c>
      <c r="U35" s="32" t="s">
        <v>378</v>
      </c>
      <c r="V35" s="32" t="s">
        <v>414</v>
      </c>
      <c r="W35" s="32" t="s">
        <v>414</v>
      </c>
      <c r="X35" s="41"/>
      <c r="Y35" s="32"/>
      <c r="Z35" s="22"/>
      <c r="AA35" s="22"/>
      <c r="AB35" s="22"/>
      <c r="AC35" s="22"/>
      <c r="AD35" s="32" t="s">
        <v>482</v>
      </c>
      <c r="AE35" s="32" t="s">
        <v>125</v>
      </c>
      <c r="AF35" s="36">
        <v>500004360</v>
      </c>
      <c r="AG35" s="22"/>
      <c r="AH35" s="21"/>
      <c r="AI35" s="21"/>
      <c r="AJ35" s="22">
        <v>44285</v>
      </c>
      <c r="AK35" s="18">
        <v>60</v>
      </c>
      <c r="AL35" s="19" t="s">
        <v>526</v>
      </c>
      <c r="AM35" s="37">
        <v>1</v>
      </c>
      <c r="AN35" s="23">
        <v>1</v>
      </c>
      <c r="AO35" s="21">
        <v>0</v>
      </c>
      <c r="AP35" s="24">
        <v>1</v>
      </c>
      <c r="AQ35" s="38">
        <f t="shared" ref="AQ35:AQ66" si="6">AN35</f>
        <v>1</v>
      </c>
      <c r="AR35" s="39">
        <f t="shared" si="1"/>
        <v>0</v>
      </c>
      <c r="AS35" s="39">
        <f t="shared" ref="AS35:AS66" si="7">AN35</f>
        <v>1</v>
      </c>
      <c r="AT35" s="19" t="s">
        <v>2016</v>
      </c>
      <c r="AU35" s="19">
        <f t="shared" si="5"/>
        <v>41.2</v>
      </c>
      <c r="AV35" s="19">
        <f t="shared" si="3"/>
        <v>41.2</v>
      </c>
      <c r="AW35" s="19" t="str">
        <f t="shared" si="4"/>
        <v>Km</v>
      </c>
      <c r="AX35" s="33"/>
      <c r="AY35" s="33"/>
      <c r="AZ35" s="33"/>
      <c r="BA35" s="33"/>
    </row>
    <row r="36" spans="1:53" ht="129.94999999999999" customHeight="1" x14ac:dyDescent="0.25">
      <c r="A36" s="41"/>
      <c r="B36" s="44" t="s">
        <v>646</v>
      </c>
      <c r="C36" s="42" t="s">
        <v>621</v>
      </c>
      <c r="D36" s="32" t="s">
        <v>643</v>
      </c>
      <c r="E36" s="32" t="s">
        <v>1313</v>
      </c>
      <c r="F36" s="32" t="s">
        <v>129</v>
      </c>
      <c r="G36" s="41" t="s">
        <v>144</v>
      </c>
      <c r="H36" s="43" t="s">
        <v>1332</v>
      </c>
      <c r="I36" s="43" t="s">
        <v>148</v>
      </c>
      <c r="J36" s="17">
        <v>1600000000</v>
      </c>
      <c r="K36" s="32" t="s">
        <v>203</v>
      </c>
      <c r="L36" s="32" t="s">
        <v>205</v>
      </c>
      <c r="M36" s="41">
        <v>0.29699999999999999</v>
      </c>
      <c r="N36" s="32" t="s">
        <v>243</v>
      </c>
      <c r="O36" s="42" t="s">
        <v>214</v>
      </c>
      <c r="P36" s="41" t="s">
        <v>1230</v>
      </c>
      <c r="Q36" s="32"/>
      <c r="R36" s="32"/>
      <c r="S36" s="32" t="s">
        <v>306</v>
      </c>
      <c r="T36" s="32"/>
      <c r="U36" s="32" t="s">
        <v>1625</v>
      </c>
      <c r="V36" s="32" t="s">
        <v>420</v>
      </c>
      <c r="W36" s="32" t="s">
        <v>421</v>
      </c>
      <c r="X36" s="41"/>
      <c r="Y36" s="32"/>
      <c r="Z36" s="22"/>
      <c r="AA36" s="22"/>
      <c r="AB36" s="22"/>
      <c r="AC36" s="22"/>
      <c r="AD36" s="32" t="s">
        <v>486</v>
      </c>
      <c r="AE36" s="32" t="s">
        <v>512</v>
      </c>
      <c r="AF36" s="36">
        <v>1591172842.54</v>
      </c>
      <c r="AG36" s="22"/>
      <c r="AH36" s="21"/>
      <c r="AI36" s="36">
        <v>611472744.41000009</v>
      </c>
      <c r="AJ36" s="22">
        <v>44285</v>
      </c>
      <c r="AK36" s="18">
        <v>30</v>
      </c>
      <c r="AL36" s="19" t="s">
        <v>524</v>
      </c>
      <c r="AM36" s="37">
        <f ca="1">(AK36-((TODAY())-AJ36))/AK36</f>
        <v>-33.833333333333336</v>
      </c>
      <c r="AN36" s="23">
        <v>1</v>
      </c>
      <c r="AO36" s="21">
        <v>0.1</v>
      </c>
      <c r="AP36" s="24">
        <v>1</v>
      </c>
      <c r="AQ36" s="38">
        <f t="shared" si="6"/>
        <v>1</v>
      </c>
      <c r="AR36" s="39">
        <f t="shared" si="1"/>
        <v>0</v>
      </c>
      <c r="AS36" s="39">
        <f t="shared" si="7"/>
        <v>1</v>
      </c>
      <c r="AT36" s="19" t="s">
        <v>2012</v>
      </c>
      <c r="AU36" s="19">
        <f t="shared" si="5"/>
        <v>0.29699999999999999</v>
      </c>
      <c r="AV36" s="19">
        <f t="shared" si="3"/>
        <v>0.29699999999999999</v>
      </c>
      <c r="AW36" s="19" t="str">
        <f t="shared" si="4"/>
        <v>Km</v>
      </c>
      <c r="AX36" s="33"/>
      <c r="AY36" s="33"/>
      <c r="AZ36" s="33"/>
      <c r="BA36" s="33"/>
    </row>
    <row r="37" spans="1:53" ht="129.94999999999999" customHeight="1" x14ac:dyDescent="0.25">
      <c r="A37" s="41"/>
      <c r="B37" s="44" t="s">
        <v>646</v>
      </c>
      <c r="C37" s="42" t="s">
        <v>621</v>
      </c>
      <c r="D37" s="32" t="s">
        <v>643</v>
      </c>
      <c r="E37" s="32" t="s">
        <v>1308</v>
      </c>
      <c r="F37" s="32" t="s">
        <v>1231</v>
      </c>
      <c r="G37" s="41" t="s">
        <v>144</v>
      </c>
      <c r="H37" s="43" t="s">
        <v>1332</v>
      </c>
      <c r="I37" s="43" t="s">
        <v>1217</v>
      </c>
      <c r="J37" s="17">
        <v>14615000000</v>
      </c>
      <c r="K37" s="32" t="s">
        <v>1105</v>
      </c>
      <c r="L37" s="32" t="s">
        <v>208</v>
      </c>
      <c r="M37" s="41"/>
      <c r="N37" s="32" t="s">
        <v>1232</v>
      </c>
      <c r="O37" s="42" t="s">
        <v>214</v>
      </c>
      <c r="P37" s="41" t="s">
        <v>1230</v>
      </c>
      <c r="Q37" s="32"/>
      <c r="R37" s="32"/>
      <c r="S37" s="32" t="s">
        <v>1233</v>
      </c>
      <c r="T37" s="32" t="s">
        <v>1234</v>
      </c>
      <c r="U37" s="32" t="s">
        <v>378</v>
      </c>
      <c r="V37" s="32" t="s">
        <v>418</v>
      </c>
      <c r="W37" s="32" t="s">
        <v>419</v>
      </c>
      <c r="X37" s="41"/>
      <c r="Y37" s="32"/>
      <c r="Z37" s="22" t="s">
        <v>933</v>
      </c>
      <c r="AA37" s="22" t="s">
        <v>933</v>
      </c>
      <c r="AB37" s="22" t="s">
        <v>933</v>
      </c>
      <c r="AC37" s="22" t="s">
        <v>933</v>
      </c>
      <c r="AD37" s="32" t="s">
        <v>1235</v>
      </c>
      <c r="AE37" s="32" t="s">
        <v>1231</v>
      </c>
      <c r="AF37" s="36">
        <v>14614030766</v>
      </c>
      <c r="AG37" s="22"/>
      <c r="AH37" s="21"/>
      <c r="AI37" s="21">
        <v>8625354710.6071987</v>
      </c>
      <c r="AJ37" s="22">
        <v>43560</v>
      </c>
      <c r="AK37" s="18">
        <v>12</v>
      </c>
      <c r="AL37" s="19" t="s">
        <v>540</v>
      </c>
      <c r="AM37" s="37">
        <v>1.41</v>
      </c>
      <c r="AN37" s="23">
        <v>1</v>
      </c>
      <c r="AO37" s="23">
        <v>0.51177881492892285</v>
      </c>
      <c r="AP37" s="24">
        <v>1</v>
      </c>
      <c r="AQ37" s="38">
        <f t="shared" si="6"/>
        <v>1</v>
      </c>
      <c r="AR37" s="39">
        <f t="shared" si="1"/>
        <v>0</v>
      </c>
      <c r="AS37" s="39">
        <f t="shared" si="7"/>
        <v>1</v>
      </c>
      <c r="AT37" s="19"/>
      <c r="AU37" s="19">
        <f t="shared" si="5"/>
        <v>0</v>
      </c>
      <c r="AV37" s="19">
        <f t="shared" si="3"/>
        <v>0</v>
      </c>
      <c r="AW37" s="19" t="str">
        <f t="shared" si="4"/>
        <v>ML d'ouvrage</v>
      </c>
      <c r="AX37" s="33"/>
      <c r="AY37" s="33"/>
      <c r="AZ37" s="33"/>
      <c r="BA37" s="33"/>
    </row>
    <row r="38" spans="1:53" ht="129.94999999999999" customHeight="1" x14ac:dyDescent="0.25">
      <c r="A38" s="41"/>
      <c r="B38" s="44" t="s">
        <v>646</v>
      </c>
      <c r="C38" s="42" t="s">
        <v>621</v>
      </c>
      <c r="D38" s="32" t="s">
        <v>643</v>
      </c>
      <c r="E38" s="32" t="s">
        <v>1308</v>
      </c>
      <c r="F38" s="32" t="s">
        <v>1236</v>
      </c>
      <c r="G38" s="41" t="s">
        <v>144</v>
      </c>
      <c r="H38" s="43" t="s">
        <v>1332</v>
      </c>
      <c r="I38" s="43" t="s">
        <v>1217</v>
      </c>
      <c r="J38" s="17">
        <v>3470000000</v>
      </c>
      <c r="K38" s="32" t="s">
        <v>1105</v>
      </c>
      <c r="L38" s="32" t="s">
        <v>205</v>
      </c>
      <c r="M38" s="41"/>
      <c r="N38" s="32" t="s">
        <v>1237</v>
      </c>
      <c r="O38" s="42" t="s">
        <v>214</v>
      </c>
      <c r="P38" s="41" t="s">
        <v>1238</v>
      </c>
      <c r="Q38" s="32"/>
      <c r="R38" s="32"/>
      <c r="S38" s="32" t="s">
        <v>1239</v>
      </c>
      <c r="T38" s="32">
        <v>0</v>
      </c>
      <c r="U38" s="32" t="s">
        <v>378</v>
      </c>
      <c r="V38" s="32" t="s">
        <v>1240</v>
      </c>
      <c r="W38" s="32" t="s">
        <v>1241</v>
      </c>
      <c r="X38" s="41"/>
      <c r="Y38" s="32"/>
      <c r="Z38" s="22" t="s">
        <v>933</v>
      </c>
      <c r="AA38" s="22" t="s">
        <v>933</v>
      </c>
      <c r="AB38" s="22" t="s">
        <v>933</v>
      </c>
      <c r="AC38" s="22" t="s">
        <v>933</v>
      </c>
      <c r="AD38" s="32" t="s">
        <v>1242</v>
      </c>
      <c r="AE38" s="32" t="s">
        <v>1236</v>
      </c>
      <c r="AF38" s="36">
        <v>3469419344.6199999</v>
      </c>
      <c r="AG38" s="22"/>
      <c r="AH38" s="21"/>
      <c r="AI38" s="21">
        <v>0</v>
      </c>
      <c r="AJ38" s="22">
        <v>43732</v>
      </c>
      <c r="AK38" s="18">
        <v>3</v>
      </c>
      <c r="AL38" s="19" t="s">
        <v>1243</v>
      </c>
      <c r="AM38" s="37">
        <v>3.9560439560439602</v>
      </c>
      <c r="AN38" s="23">
        <v>1</v>
      </c>
      <c r="AO38" s="23">
        <v>0.6197744404652572</v>
      </c>
      <c r="AP38" s="24">
        <v>1</v>
      </c>
      <c r="AQ38" s="38">
        <f t="shared" si="6"/>
        <v>1</v>
      </c>
      <c r="AR38" s="39">
        <f t="shared" si="1"/>
        <v>0</v>
      </c>
      <c r="AS38" s="39">
        <f t="shared" si="7"/>
        <v>1</v>
      </c>
      <c r="AT38" s="19"/>
      <c r="AU38" s="19">
        <f t="shared" si="5"/>
        <v>0</v>
      </c>
      <c r="AV38" s="19">
        <f t="shared" si="3"/>
        <v>0</v>
      </c>
      <c r="AW38" s="19" t="str">
        <f t="shared" si="4"/>
        <v>Km</v>
      </c>
      <c r="AX38" s="33"/>
      <c r="AY38" s="33"/>
      <c r="AZ38" s="33"/>
      <c r="BA38" s="33"/>
    </row>
    <row r="39" spans="1:53" ht="129.94999999999999" customHeight="1" x14ac:dyDescent="0.25">
      <c r="A39" s="41"/>
      <c r="B39" s="44" t="s">
        <v>646</v>
      </c>
      <c r="C39" s="42" t="s">
        <v>610</v>
      </c>
      <c r="D39" s="32" t="s">
        <v>630</v>
      </c>
      <c r="E39" s="32" t="s">
        <v>531</v>
      </c>
      <c r="F39" s="32" t="s">
        <v>68</v>
      </c>
      <c r="G39" s="41" t="s">
        <v>137</v>
      </c>
      <c r="H39" s="43" t="s">
        <v>1332</v>
      </c>
      <c r="I39" s="43" t="s">
        <v>1337</v>
      </c>
      <c r="J39" s="17">
        <v>4130000000</v>
      </c>
      <c r="K39" s="32" t="s">
        <v>175</v>
      </c>
      <c r="L39" s="32" t="s">
        <v>2044</v>
      </c>
      <c r="M39" s="41">
        <v>47</v>
      </c>
      <c r="N39" s="32" t="s">
        <v>943</v>
      </c>
      <c r="O39" s="42" t="s">
        <v>214</v>
      </c>
      <c r="P39" s="41" t="str">
        <f>N39</f>
        <v>Nombre de rapport soumis</v>
      </c>
      <c r="Q39" s="32" t="s">
        <v>1431</v>
      </c>
      <c r="R39" s="32" t="s">
        <v>1432</v>
      </c>
      <c r="S39" s="32" t="s">
        <v>269</v>
      </c>
      <c r="T39" s="32" t="s">
        <v>270</v>
      </c>
      <c r="U39" s="32" t="s">
        <v>593</v>
      </c>
      <c r="V39" s="32" t="s">
        <v>348</v>
      </c>
      <c r="W39" s="32" t="s">
        <v>347</v>
      </c>
      <c r="X39" s="41"/>
      <c r="Y39" s="32"/>
      <c r="Z39" s="22"/>
      <c r="AA39" s="22"/>
      <c r="AB39" s="22"/>
      <c r="AC39" s="22"/>
      <c r="AD39" s="32" t="s">
        <v>437</v>
      </c>
      <c r="AE39" s="32" t="s">
        <v>68</v>
      </c>
      <c r="AF39" s="36">
        <v>4129828672.5100002</v>
      </c>
      <c r="AG39" s="22"/>
      <c r="AH39" s="21"/>
      <c r="AI39" s="36">
        <v>2490375615.2449999</v>
      </c>
      <c r="AJ39" s="22">
        <v>42514</v>
      </c>
      <c r="AK39" s="18">
        <v>1230</v>
      </c>
      <c r="AL39" s="19" t="s">
        <v>548</v>
      </c>
      <c r="AM39" s="37">
        <v>0.96430000000000005</v>
      </c>
      <c r="AN39" s="23">
        <v>0.99819999999999998</v>
      </c>
      <c r="AO39" s="39">
        <v>0.73</v>
      </c>
      <c r="AP39" s="24">
        <v>0.99819999999999998</v>
      </c>
      <c r="AQ39" s="38">
        <f t="shared" si="6"/>
        <v>0.99819999999999998</v>
      </c>
      <c r="AR39" s="39">
        <f t="shared" si="1"/>
        <v>0</v>
      </c>
      <c r="AS39" s="39">
        <f t="shared" si="7"/>
        <v>0.99819999999999998</v>
      </c>
      <c r="AT39" s="19" t="s">
        <v>1925</v>
      </c>
      <c r="AU39" s="19">
        <f t="shared" si="5"/>
        <v>47</v>
      </c>
      <c r="AV39" s="19">
        <f t="shared" si="3"/>
        <v>46.915399999999998</v>
      </c>
      <c r="AW39" s="19" t="str">
        <f t="shared" si="4"/>
        <v>Nombre de rapports</v>
      </c>
      <c r="AX39" s="33"/>
      <c r="AY39" s="33"/>
      <c r="AZ39" s="33"/>
      <c r="BA39" s="33"/>
    </row>
    <row r="40" spans="1:53" ht="129.94999999999999" customHeight="1" x14ac:dyDescent="0.25">
      <c r="A40" s="41"/>
      <c r="B40" s="44" t="s">
        <v>646</v>
      </c>
      <c r="C40" s="42" t="s">
        <v>610</v>
      </c>
      <c r="D40" s="32" t="s">
        <v>630</v>
      </c>
      <c r="E40" s="32" t="s">
        <v>531</v>
      </c>
      <c r="F40" s="32" t="s">
        <v>66</v>
      </c>
      <c r="G40" s="41" t="s">
        <v>132</v>
      </c>
      <c r="H40" s="43" t="s">
        <v>1332</v>
      </c>
      <c r="I40" s="43" t="s">
        <v>1337</v>
      </c>
      <c r="J40" s="17">
        <v>70252000000</v>
      </c>
      <c r="K40" s="32" t="s">
        <v>174</v>
      </c>
      <c r="L40" s="32" t="s">
        <v>205</v>
      </c>
      <c r="M40" s="41">
        <v>51</v>
      </c>
      <c r="N40" s="32" t="s">
        <v>215</v>
      </c>
      <c r="O40" s="42" t="s">
        <v>214</v>
      </c>
      <c r="P40" s="41" t="s">
        <v>215</v>
      </c>
      <c r="Q40" s="32" t="s">
        <v>1429</v>
      </c>
      <c r="R40" s="32" t="s">
        <v>1430</v>
      </c>
      <c r="S40" s="32" t="s">
        <v>266</v>
      </c>
      <c r="T40" s="32" t="s">
        <v>267</v>
      </c>
      <c r="U40" s="32" t="s">
        <v>593</v>
      </c>
      <c r="V40" s="32" t="s">
        <v>346</v>
      </c>
      <c r="W40" s="32" t="s">
        <v>347</v>
      </c>
      <c r="X40" s="41"/>
      <c r="Y40" s="32"/>
      <c r="Z40" s="22"/>
      <c r="AA40" s="22"/>
      <c r="AB40" s="22"/>
      <c r="AC40" s="22"/>
      <c r="AD40" s="32" t="s">
        <v>435</v>
      </c>
      <c r="AE40" s="32" t="s">
        <v>66</v>
      </c>
      <c r="AF40" s="36">
        <v>73854617368.669998</v>
      </c>
      <c r="AG40" s="22"/>
      <c r="AH40" s="21"/>
      <c r="AI40" s="36">
        <v>49005041001.185287</v>
      </c>
      <c r="AJ40" s="22">
        <v>43207</v>
      </c>
      <c r="AK40" s="18">
        <v>1260</v>
      </c>
      <c r="AL40" s="19" t="s">
        <v>547</v>
      </c>
      <c r="AM40" s="37">
        <f ca="1">(AK40-((TODAY())-AJ40))/AK40</f>
        <v>-0.68492063492063493</v>
      </c>
      <c r="AN40" s="23">
        <v>0.99</v>
      </c>
      <c r="AO40" s="23">
        <v>0.57169999999999999</v>
      </c>
      <c r="AP40" s="24">
        <v>0.99</v>
      </c>
      <c r="AQ40" s="38">
        <f t="shared" si="6"/>
        <v>0.99</v>
      </c>
      <c r="AR40" s="39">
        <f t="shared" si="1"/>
        <v>0</v>
      </c>
      <c r="AS40" s="39">
        <f t="shared" si="7"/>
        <v>0.99</v>
      </c>
      <c r="AT40" s="19" t="s">
        <v>1991</v>
      </c>
      <c r="AU40" s="19">
        <f t="shared" si="5"/>
        <v>51</v>
      </c>
      <c r="AV40" s="19">
        <f t="shared" si="3"/>
        <v>50.49</v>
      </c>
      <c r="AW40" s="19" t="str">
        <f t="shared" si="4"/>
        <v>Km</v>
      </c>
      <c r="AX40" s="33"/>
      <c r="AY40" s="33"/>
      <c r="AZ40" s="33"/>
      <c r="BA40" s="33"/>
    </row>
    <row r="41" spans="1:53" ht="129.94999999999999" customHeight="1" x14ac:dyDescent="0.25">
      <c r="A41" s="41"/>
      <c r="B41" s="44" t="s">
        <v>646</v>
      </c>
      <c r="C41" s="42" t="s">
        <v>621</v>
      </c>
      <c r="D41" s="32" t="s">
        <v>643</v>
      </c>
      <c r="E41" s="32" t="s">
        <v>531</v>
      </c>
      <c r="F41" s="32" t="s">
        <v>128</v>
      </c>
      <c r="G41" s="41" t="s">
        <v>137</v>
      </c>
      <c r="H41" s="43" t="s">
        <v>1332</v>
      </c>
      <c r="I41" s="43" t="s">
        <v>148</v>
      </c>
      <c r="J41" s="17">
        <v>1591000000</v>
      </c>
      <c r="K41" s="32" t="s">
        <v>204</v>
      </c>
      <c r="L41" s="32" t="s">
        <v>2044</v>
      </c>
      <c r="M41" s="41">
        <v>100</v>
      </c>
      <c r="N41" s="32" t="s">
        <v>235</v>
      </c>
      <c r="O41" s="42" t="s">
        <v>214</v>
      </c>
      <c r="P41" s="41" t="s">
        <v>235</v>
      </c>
      <c r="Q41" s="32"/>
      <c r="R41" s="32"/>
      <c r="S41" s="32" t="s">
        <v>305</v>
      </c>
      <c r="T41" s="32"/>
      <c r="U41" s="32" t="s">
        <v>378</v>
      </c>
      <c r="V41" s="32" t="s">
        <v>418</v>
      </c>
      <c r="W41" s="32" t="s">
        <v>419</v>
      </c>
      <c r="X41" s="41"/>
      <c r="Y41" s="32"/>
      <c r="Z41" s="22"/>
      <c r="AA41" s="22"/>
      <c r="AB41" s="22"/>
      <c r="AC41" s="22"/>
      <c r="AD41" s="32" t="s">
        <v>485</v>
      </c>
      <c r="AE41" s="32" t="s">
        <v>128</v>
      </c>
      <c r="AF41" s="36">
        <v>2748456048.2399998</v>
      </c>
      <c r="AG41" s="22"/>
      <c r="AH41" s="21"/>
      <c r="AI41" s="36">
        <v>2209211270.1999998</v>
      </c>
      <c r="AJ41" s="22">
        <v>43543</v>
      </c>
      <c r="AK41" s="18">
        <v>240</v>
      </c>
      <c r="AL41" s="19" t="s">
        <v>529</v>
      </c>
      <c r="AM41" s="37">
        <v>2.25</v>
      </c>
      <c r="AN41" s="23">
        <v>0.95</v>
      </c>
      <c r="AO41" s="23">
        <v>0.83543539652757648</v>
      </c>
      <c r="AP41" s="24">
        <v>0.95</v>
      </c>
      <c r="AQ41" s="38">
        <f t="shared" si="6"/>
        <v>0.95</v>
      </c>
      <c r="AR41" s="39">
        <f t="shared" si="1"/>
        <v>0</v>
      </c>
      <c r="AS41" s="39">
        <f t="shared" si="7"/>
        <v>0.95</v>
      </c>
      <c r="AT41" s="19"/>
      <c r="AU41" s="19">
        <f t="shared" si="5"/>
        <v>100</v>
      </c>
      <c r="AV41" s="19">
        <f t="shared" si="3"/>
        <v>95</v>
      </c>
      <c r="AW41" s="19" t="str">
        <f t="shared" si="4"/>
        <v>Nombre de rapports</v>
      </c>
      <c r="AX41" s="33"/>
      <c r="AY41" s="33"/>
      <c r="AZ41" s="33"/>
      <c r="BA41" s="33"/>
    </row>
    <row r="42" spans="1:53" ht="129.94999999999999" customHeight="1" x14ac:dyDescent="0.25">
      <c r="A42" s="41"/>
      <c r="B42" s="44" t="s">
        <v>646</v>
      </c>
      <c r="C42" s="42"/>
      <c r="D42" s="32"/>
      <c r="E42" s="32" t="s">
        <v>1989</v>
      </c>
      <c r="F42" s="32" t="s">
        <v>1990</v>
      </c>
      <c r="G42" s="41" t="s">
        <v>132</v>
      </c>
      <c r="H42" s="43" t="s">
        <v>1332</v>
      </c>
      <c r="I42" s="43" t="s">
        <v>140</v>
      </c>
      <c r="J42" s="17">
        <v>76374491592.809998</v>
      </c>
      <c r="K42" s="32" t="s">
        <v>168</v>
      </c>
      <c r="L42" s="32" t="s">
        <v>205</v>
      </c>
      <c r="M42" s="41">
        <v>40</v>
      </c>
      <c r="N42" s="32" t="s">
        <v>215</v>
      </c>
      <c r="O42" s="42" t="s">
        <v>214</v>
      </c>
      <c r="P42" s="41" t="s">
        <v>215</v>
      </c>
      <c r="Q42" s="32" t="s">
        <v>1954</v>
      </c>
      <c r="R42" s="32" t="s">
        <v>1955</v>
      </c>
      <c r="S42" s="32" t="s">
        <v>256</v>
      </c>
      <c r="T42" s="32" t="s">
        <v>257</v>
      </c>
      <c r="U42" s="32" t="s">
        <v>588</v>
      </c>
      <c r="V42" s="32" t="s">
        <v>334</v>
      </c>
      <c r="W42" s="32" t="s">
        <v>335</v>
      </c>
      <c r="X42" s="41">
        <v>34000</v>
      </c>
      <c r="Y42" s="32">
        <v>16</v>
      </c>
      <c r="Z42" s="22"/>
      <c r="AA42" s="22"/>
      <c r="AB42" s="22"/>
      <c r="AC42" s="22"/>
      <c r="AD42" s="32" t="s">
        <v>430</v>
      </c>
      <c r="AE42" s="32" t="s">
        <v>1990</v>
      </c>
      <c r="AF42" s="36">
        <v>76374491592.809998</v>
      </c>
      <c r="AG42" s="22"/>
      <c r="AH42" s="21"/>
      <c r="AI42" s="21"/>
      <c r="AJ42" s="22">
        <v>43748</v>
      </c>
      <c r="AK42" s="18">
        <v>540</v>
      </c>
      <c r="AL42" s="19" t="s">
        <v>542</v>
      </c>
      <c r="AM42" s="23">
        <v>0.874</v>
      </c>
      <c r="AN42" s="23">
        <v>0.94159999999999999</v>
      </c>
      <c r="AO42" s="23">
        <v>0.76659999999999995</v>
      </c>
      <c r="AP42" s="24">
        <v>0.92530000000000001</v>
      </c>
      <c r="AQ42" s="38">
        <f t="shared" si="6"/>
        <v>0.94159999999999999</v>
      </c>
      <c r="AR42" s="39">
        <f t="shared" si="1"/>
        <v>1.6299999999999981E-2</v>
      </c>
      <c r="AS42" s="39">
        <f t="shared" si="7"/>
        <v>0.94159999999999999</v>
      </c>
      <c r="AT42" s="19"/>
      <c r="AU42" s="19">
        <f t="shared" si="5"/>
        <v>40</v>
      </c>
      <c r="AV42" s="19">
        <f t="shared" si="3"/>
        <v>37.664000000000001</v>
      </c>
      <c r="AW42" s="19" t="str">
        <f t="shared" si="4"/>
        <v>Km</v>
      </c>
      <c r="AX42" s="33"/>
      <c r="AY42" s="33"/>
      <c r="AZ42" s="33"/>
      <c r="BA42" s="33"/>
    </row>
    <row r="43" spans="1:53" ht="129.94999999999999" customHeight="1" x14ac:dyDescent="0.25">
      <c r="A43" s="41"/>
      <c r="B43" s="44" t="s">
        <v>646</v>
      </c>
      <c r="C43" s="42"/>
      <c r="D43" s="32"/>
      <c r="E43" s="32" t="s">
        <v>1989</v>
      </c>
      <c r="F43" s="32" t="s">
        <v>60</v>
      </c>
      <c r="G43" s="41" t="s">
        <v>137</v>
      </c>
      <c r="H43" s="43" t="s">
        <v>1332</v>
      </c>
      <c r="I43" s="43" t="s">
        <v>140</v>
      </c>
      <c r="J43" s="17">
        <v>3330000</v>
      </c>
      <c r="K43" s="32" t="s">
        <v>1952</v>
      </c>
      <c r="L43" s="32" t="s">
        <v>205</v>
      </c>
      <c r="M43" s="41">
        <v>40</v>
      </c>
      <c r="N43" s="32" t="s">
        <v>1953</v>
      </c>
      <c r="O43" s="42" t="s">
        <v>214</v>
      </c>
      <c r="P43" s="41" t="s">
        <v>215</v>
      </c>
      <c r="Q43" s="32" t="s">
        <v>1954</v>
      </c>
      <c r="R43" s="32" t="s">
        <v>1955</v>
      </c>
      <c r="S43" s="32" t="s">
        <v>256</v>
      </c>
      <c r="T43" s="32" t="s">
        <v>257</v>
      </c>
      <c r="U43" s="32" t="s">
        <v>588</v>
      </c>
      <c r="V43" s="32" t="s">
        <v>334</v>
      </c>
      <c r="W43" s="32" t="s">
        <v>335</v>
      </c>
      <c r="X43" s="41"/>
      <c r="Y43" s="32"/>
      <c r="Z43" s="22"/>
      <c r="AA43" s="22"/>
      <c r="AB43" s="22"/>
      <c r="AC43" s="22"/>
      <c r="AD43" s="32" t="s">
        <v>1957</v>
      </c>
      <c r="AE43" s="32" t="s">
        <v>1956</v>
      </c>
      <c r="AF43" s="36">
        <v>2037492</v>
      </c>
      <c r="AG43" s="35" t="s">
        <v>1958</v>
      </c>
      <c r="AH43" s="21"/>
      <c r="AI43" s="21">
        <v>2037492</v>
      </c>
      <c r="AJ43" s="22">
        <v>43844</v>
      </c>
      <c r="AK43" s="18">
        <v>27</v>
      </c>
      <c r="AL43" s="19" t="s">
        <v>1959</v>
      </c>
      <c r="AM43" s="37">
        <f ca="1">(AK43-((TODAY())-AJ43))/AK43</f>
        <v>-54.037037037037038</v>
      </c>
      <c r="AN43" s="23">
        <v>0.94</v>
      </c>
      <c r="AO43" s="23">
        <v>0</v>
      </c>
      <c r="AP43" s="24">
        <v>0.92</v>
      </c>
      <c r="AQ43" s="38">
        <f t="shared" si="6"/>
        <v>0.94</v>
      </c>
      <c r="AR43" s="39">
        <f t="shared" si="1"/>
        <v>1.9999999999999907E-2</v>
      </c>
      <c r="AS43" s="39">
        <f t="shared" si="7"/>
        <v>0.94</v>
      </c>
      <c r="AT43" s="19" t="s">
        <v>1960</v>
      </c>
      <c r="AU43" s="19">
        <f t="shared" si="5"/>
        <v>40</v>
      </c>
      <c r="AV43" s="19">
        <f t="shared" si="3"/>
        <v>37.599999999999994</v>
      </c>
      <c r="AW43" s="19" t="str">
        <f t="shared" si="4"/>
        <v>Km</v>
      </c>
      <c r="AX43" s="33"/>
      <c r="AY43" s="33"/>
      <c r="AZ43" s="33"/>
      <c r="BA43" s="33"/>
    </row>
    <row r="44" spans="1:53" ht="129.94999999999999" customHeight="1" x14ac:dyDescent="0.25">
      <c r="A44" s="41"/>
      <c r="B44" s="44" t="s">
        <v>646</v>
      </c>
      <c r="C44" s="42" t="s">
        <v>620</v>
      </c>
      <c r="D44" s="32" t="s">
        <v>642</v>
      </c>
      <c r="E44" s="32" t="s">
        <v>993</v>
      </c>
      <c r="F44" s="32" t="s">
        <v>122</v>
      </c>
      <c r="G44" s="41" t="s">
        <v>137</v>
      </c>
      <c r="H44" s="43" t="s">
        <v>1332</v>
      </c>
      <c r="I44" s="43" t="s">
        <v>1336</v>
      </c>
      <c r="J44" s="17">
        <v>14299000000</v>
      </c>
      <c r="K44" s="32" t="s">
        <v>203</v>
      </c>
      <c r="L44" s="32" t="s">
        <v>2044</v>
      </c>
      <c r="M44" s="41">
        <v>8</v>
      </c>
      <c r="N44" s="32" t="s">
        <v>233</v>
      </c>
      <c r="O44" s="42" t="s">
        <v>214</v>
      </c>
      <c r="P44" s="41" t="s">
        <v>233</v>
      </c>
      <c r="Q44" s="32"/>
      <c r="R44" s="32"/>
      <c r="S44" s="32" t="s">
        <v>266</v>
      </c>
      <c r="T44" s="32" t="s">
        <v>298</v>
      </c>
      <c r="U44" s="32" t="s">
        <v>1627</v>
      </c>
      <c r="V44" s="32" t="s">
        <v>411</v>
      </c>
      <c r="W44" s="32" t="s">
        <v>412</v>
      </c>
      <c r="X44" s="41"/>
      <c r="Y44" s="32"/>
      <c r="Z44" s="22"/>
      <c r="AA44" s="22"/>
      <c r="AB44" s="22"/>
      <c r="AC44" s="22"/>
      <c r="AD44" s="32" t="s">
        <v>479</v>
      </c>
      <c r="AE44" s="32" t="s">
        <v>122</v>
      </c>
      <c r="AF44" s="36">
        <v>14298039550.08</v>
      </c>
      <c r="AG44" s="22"/>
      <c r="AH44" s="21"/>
      <c r="AI44" s="36">
        <v>11438431640.064001</v>
      </c>
      <c r="AJ44" s="22">
        <v>42828</v>
      </c>
      <c r="AK44" s="18">
        <v>1269</v>
      </c>
      <c r="AL44" s="19" t="s">
        <v>523</v>
      </c>
      <c r="AM44" s="37">
        <v>1.17</v>
      </c>
      <c r="AN44" s="23">
        <v>0.91</v>
      </c>
      <c r="AO44" s="23">
        <v>0.92</v>
      </c>
      <c r="AP44" s="24">
        <v>0.91</v>
      </c>
      <c r="AQ44" s="38">
        <f t="shared" si="6"/>
        <v>0.91</v>
      </c>
      <c r="AR44" s="39">
        <f t="shared" si="1"/>
        <v>0</v>
      </c>
      <c r="AS44" s="39">
        <f t="shared" si="7"/>
        <v>0.91</v>
      </c>
      <c r="AT44" s="19"/>
      <c r="AU44" s="19">
        <f t="shared" si="5"/>
        <v>8</v>
      </c>
      <c r="AV44" s="19">
        <f t="shared" si="3"/>
        <v>7.28</v>
      </c>
      <c r="AW44" s="19" t="str">
        <f t="shared" si="4"/>
        <v>Nombre de rapports</v>
      </c>
      <c r="AX44" s="33"/>
      <c r="AY44" s="33"/>
      <c r="AZ44" s="33"/>
      <c r="BA44" s="33"/>
    </row>
    <row r="45" spans="1:53" ht="129.94999999999999" customHeight="1" x14ac:dyDescent="0.25">
      <c r="A45" s="41"/>
      <c r="B45" s="44" t="s">
        <v>646</v>
      </c>
      <c r="C45" s="42" t="s">
        <v>606</v>
      </c>
      <c r="D45" s="32" t="s">
        <v>626</v>
      </c>
      <c r="E45" s="32" t="s">
        <v>653</v>
      </c>
      <c r="F45" s="32" t="s">
        <v>742</v>
      </c>
      <c r="G45" s="41" t="s">
        <v>137</v>
      </c>
      <c r="H45" s="43" t="s">
        <v>1332</v>
      </c>
      <c r="I45" s="43" t="s">
        <v>138</v>
      </c>
      <c r="J45" s="17">
        <v>1788500</v>
      </c>
      <c r="K45" s="32" t="s">
        <v>162</v>
      </c>
      <c r="L45" s="32" t="s">
        <v>2044</v>
      </c>
      <c r="M45" s="41">
        <v>44287</v>
      </c>
      <c r="N45" s="32"/>
      <c r="O45" s="42" t="s">
        <v>214</v>
      </c>
      <c r="P45" s="41" t="s">
        <v>219</v>
      </c>
      <c r="Q45" s="32" t="s">
        <v>245</v>
      </c>
      <c r="R45" s="32"/>
      <c r="S45" s="32" t="s">
        <v>253</v>
      </c>
      <c r="T45" s="32" t="s">
        <v>253</v>
      </c>
      <c r="U45" s="32" t="s">
        <v>591</v>
      </c>
      <c r="V45" s="32" t="s">
        <v>321</v>
      </c>
      <c r="W45" s="32" t="s">
        <v>322</v>
      </c>
      <c r="X45" s="41"/>
      <c r="Y45" s="32"/>
      <c r="Z45" s="22"/>
      <c r="AA45" s="22"/>
      <c r="AB45" s="22"/>
      <c r="AC45" s="22"/>
      <c r="AD45" s="32" t="s">
        <v>675</v>
      </c>
      <c r="AE45" s="32" t="s">
        <v>54</v>
      </c>
      <c r="AF45" s="36">
        <v>9060313320</v>
      </c>
      <c r="AG45" s="22"/>
      <c r="AH45" s="21"/>
      <c r="AI45" s="21"/>
      <c r="AJ45" s="22">
        <v>44322</v>
      </c>
      <c r="AK45" s="18">
        <v>1080</v>
      </c>
      <c r="AL45" s="19" t="s">
        <v>539</v>
      </c>
      <c r="AM45" s="37">
        <f ca="1">(AK45-((TODAY())-AJ45))/AK45</f>
        <v>6.6666666666666666E-2</v>
      </c>
      <c r="AN45" s="23">
        <v>0.9</v>
      </c>
      <c r="AO45" s="21">
        <v>0</v>
      </c>
      <c r="AP45" s="24">
        <v>0.9</v>
      </c>
      <c r="AQ45" s="38">
        <f t="shared" si="6"/>
        <v>0.9</v>
      </c>
      <c r="AR45" s="39">
        <f t="shared" si="1"/>
        <v>0</v>
      </c>
      <c r="AS45" s="39">
        <f t="shared" si="7"/>
        <v>0.9</v>
      </c>
      <c r="AT45" s="19" t="s">
        <v>1922</v>
      </c>
      <c r="AU45" s="19">
        <f t="shared" si="5"/>
        <v>44287</v>
      </c>
      <c r="AV45" s="19">
        <f t="shared" si="3"/>
        <v>39858.300000000003</v>
      </c>
      <c r="AW45" s="19" t="str">
        <f t="shared" si="4"/>
        <v>Nombre de rapports</v>
      </c>
      <c r="AX45" s="33"/>
      <c r="AY45" s="33"/>
      <c r="AZ45" s="33"/>
      <c r="BA45" s="33"/>
    </row>
    <row r="46" spans="1:53" ht="129.94999999999999" customHeight="1" x14ac:dyDescent="0.25">
      <c r="A46" s="41"/>
      <c r="B46" s="44" t="s">
        <v>646</v>
      </c>
      <c r="C46" s="42" t="s">
        <v>940</v>
      </c>
      <c r="D46" s="32" t="s">
        <v>676</v>
      </c>
      <c r="E46" s="32" t="s">
        <v>1308</v>
      </c>
      <c r="F46" s="32" t="s">
        <v>677</v>
      </c>
      <c r="G46" s="41" t="s">
        <v>132</v>
      </c>
      <c r="H46" s="43" t="s">
        <v>1332</v>
      </c>
      <c r="I46" s="43" t="s">
        <v>1335</v>
      </c>
      <c r="J46" s="17" t="s">
        <v>678</v>
      </c>
      <c r="K46" s="32" t="s">
        <v>679</v>
      </c>
      <c r="L46" s="32" t="s">
        <v>205</v>
      </c>
      <c r="M46" s="41">
        <v>19.087</v>
      </c>
      <c r="N46" s="32" t="s">
        <v>680</v>
      </c>
      <c r="O46" s="42" t="s">
        <v>221</v>
      </c>
      <c r="P46" s="41" t="s">
        <v>227</v>
      </c>
      <c r="Q46" s="32" t="s">
        <v>681</v>
      </c>
      <c r="R46" s="32"/>
      <c r="S46" s="32" t="s">
        <v>682</v>
      </c>
      <c r="T46" s="32" t="s">
        <v>683</v>
      </c>
      <c r="U46" s="32" t="s">
        <v>584</v>
      </c>
      <c r="V46" s="32" t="s">
        <v>374</v>
      </c>
      <c r="W46" s="32" t="s">
        <v>684</v>
      </c>
      <c r="X46" s="41" t="s">
        <v>685</v>
      </c>
      <c r="Y46" s="32" t="s">
        <v>686</v>
      </c>
      <c r="Z46" s="22"/>
      <c r="AA46" s="22"/>
      <c r="AB46" s="22"/>
      <c r="AC46" s="22"/>
      <c r="AD46" s="32" t="s">
        <v>687</v>
      </c>
      <c r="AE46" s="32" t="s">
        <v>688</v>
      </c>
      <c r="AF46" s="36" t="s">
        <v>678</v>
      </c>
      <c r="AG46" s="22"/>
      <c r="AH46" s="21"/>
      <c r="AI46" s="21" t="s">
        <v>678</v>
      </c>
      <c r="AJ46" s="22">
        <v>43388</v>
      </c>
      <c r="AK46" s="18">
        <v>1080</v>
      </c>
      <c r="AL46" s="19" t="s">
        <v>689</v>
      </c>
      <c r="AM46" s="37">
        <f ca="1">(AK46-((TODAY())-AJ46))/AK46</f>
        <v>-0.79814814814814816</v>
      </c>
      <c r="AN46" s="23">
        <v>0.9</v>
      </c>
      <c r="AO46" s="23"/>
      <c r="AP46" s="24">
        <v>0.9</v>
      </c>
      <c r="AQ46" s="38">
        <f t="shared" si="6"/>
        <v>0.9</v>
      </c>
      <c r="AR46" s="39">
        <f t="shared" si="1"/>
        <v>0</v>
      </c>
      <c r="AS46" s="39">
        <f t="shared" si="7"/>
        <v>0.9</v>
      </c>
      <c r="AT46" s="19" t="s">
        <v>1272</v>
      </c>
      <c r="AU46" s="19">
        <f t="shared" si="5"/>
        <v>19.087</v>
      </c>
      <c r="AV46" s="19">
        <f t="shared" si="3"/>
        <v>17.1783</v>
      </c>
      <c r="AW46" s="19" t="str">
        <f t="shared" si="4"/>
        <v>Km</v>
      </c>
      <c r="AX46" s="33"/>
      <c r="AY46" s="33"/>
      <c r="AZ46" s="33"/>
      <c r="BA46" s="33"/>
    </row>
    <row r="47" spans="1:53" ht="129.94999999999999" customHeight="1" x14ac:dyDescent="0.25">
      <c r="A47" s="41"/>
      <c r="B47" s="44" t="s">
        <v>650</v>
      </c>
      <c r="C47" s="42" t="s">
        <v>939</v>
      </c>
      <c r="D47" s="32" t="s">
        <v>645</v>
      </c>
      <c r="E47" s="32" t="s">
        <v>1093</v>
      </c>
      <c r="F47" s="32" t="s">
        <v>1077</v>
      </c>
      <c r="G47" s="41" t="s">
        <v>137</v>
      </c>
      <c r="H47" s="43" t="s">
        <v>1332</v>
      </c>
      <c r="I47" s="43" t="s">
        <v>1333</v>
      </c>
      <c r="J47" s="17">
        <v>11521182334.58</v>
      </c>
      <c r="K47" s="32" t="s">
        <v>1078</v>
      </c>
      <c r="L47" s="32" t="s">
        <v>2044</v>
      </c>
      <c r="M47" s="41">
        <v>10</v>
      </c>
      <c r="N47" s="32" t="s">
        <v>236</v>
      </c>
      <c r="O47" s="42" t="s">
        <v>214</v>
      </c>
      <c r="P47" s="41" t="s">
        <v>237</v>
      </c>
      <c r="Q47" s="32" t="s">
        <v>1511</v>
      </c>
      <c r="R47" s="32" t="s">
        <v>1510</v>
      </c>
      <c r="S47" s="32" t="s">
        <v>266</v>
      </c>
      <c r="T47" s="32" t="s">
        <v>307</v>
      </c>
      <c r="U47" s="32" t="s">
        <v>584</v>
      </c>
      <c r="V47" s="32" t="s">
        <v>422</v>
      </c>
      <c r="W47" s="32" t="s">
        <v>423</v>
      </c>
      <c r="X47" s="41"/>
      <c r="Y47" s="32"/>
      <c r="Z47" s="22"/>
      <c r="AA47" s="22"/>
      <c r="AB47" s="22"/>
      <c r="AC47" s="22"/>
      <c r="AD47" s="32" t="s">
        <v>487</v>
      </c>
      <c r="AE47" s="32" t="s">
        <v>513</v>
      </c>
      <c r="AF47" s="36">
        <v>12831526829.25</v>
      </c>
      <c r="AG47" s="22"/>
      <c r="AH47" s="21"/>
      <c r="AI47" s="36">
        <v>9819533109.3800011</v>
      </c>
      <c r="AJ47" s="22">
        <v>43180</v>
      </c>
      <c r="AK47" s="18">
        <v>1605</v>
      </c>
      <c r="AL47" s="19" t="s">
        <v>529</v>
      </c>
      <c r="AM47" s="37">
        <f ca="1">(AK47-((TODAY())-AJ47))/AK47</f>
        <v>-0.33956386292834889</v>
      </c>
      <c r="AN47" s="23">
        <v>0.87</v>
      </c>
      <c r="AO47" s="23">
        <v>0.84</v>
      </c>
      <c r="AP47" s="24">
        <v>0.87</v>
      </c>
      <c r="AQ47" s="38">
        <f t="shared" si="6"/>
        <v>0.87</v>
      </c>
      <c r="AR47" s="39">
        <f t="shared" si="1"/>
        <v>0</v>
      </c>
      <c r="AS47" s="39">
        <f t="shared" si="7"/>
        <v>0.87</v>
      </c>
      <c r="AT47" s="19" t="s">
        <v>1999</v>
      </c>
      <c r="AU47" s="19">
        <f t="shared" si="5"/>
        <v>10</v>
      </c>
      <c r="AV47" s="19">
        <f t="shared" si="3"/>
        <v>8.6999999999999993</v>
      </c>
      <c r="AW47" s="19" t="str">
        <f t="shared" si="4"/>
        <v>Nombre de rapports</v>
      </c>
      <c r="AX47" s="33"/>
      <c r="AY47" s="33"/>
      <c r="AZ47" s="33"/>
      <c r="BA47" s="33"/>
    </row>
    <row r="48" spans="1:53" ht="129.94999999999999" customHeight="1" x14ac:dyDescent="0.25">
      <c r="A48" s="41"/>
      <c r="B48" s="44" t="s">
        <v>646</v>
      </c>
      <c r="C48" s="42" t="s">
        <v>619</v>
      </c>
      <c r="D48" s="32" t="s">
        <v>641</v>
      </c>
      <c r="E48" s="32" t="s">
        <v>1313</v>
      </c>
      <c r="F48" s="32" t="s">
        <v>121</v>
      </c>
      <c r="G48" s="41" t="s">
        <v>150</v>
      </c>
      <c r="H48" s="43" t="s">
        <v>1332</v>
      </c>
      <c r="I48" s="43" t="s">
        <v>148</v>
      </c>
      <c r="J48" s="17">
        <v>1355000000</v>
      </c>
      <c r="K48" s="32" t="s">
        <v>202</v>
      </c>
      <c r="L48" s="32" t="s">
        <v>2043</v>
      </c>
      <c r="M48" s="41">
        <v>4</v>
      </c>
      <c r="N48" s="32" t="s">
        <v>233</v>
      </c>
      <c r="O48" s="42" t="s">
        <v>214</v>
      </c>
      <c r="P48" s="41" t="s">
        <v>233</v>
      </c>
      <c r="Q48" s="32"/>
      <c r="R48" s="32"/>
      <c r="S48" s="32"/>
      <c r="T48" s="32"/>
      <c r="U48" s="32" t="s">
        <v>1623</v>
      </c>
      <c r="V48" s="32"/>
      <c r="W48" s="32"/>
      <c r="X48" s="41"/>
      <c r="Y48" s="32"/>
      <c r="Z48" s="22"/>
      <c r="AA48" s="22"/>
      <c r="AB48" s="22"/>
      <c r="AC48" s="22"/>
      <c r="AD48" s="32" t="s">
        <v>478</v>
      </c>
      <c r="AE48" s="32" t="s">
        <v>121</v>
      </c>
      <c r="AF48" s="36">
        <v>1354707165</v>
      </c>
      <c r="AG48" s="22"/>
      <c r="AH48" s="21"/>
      <c r="AI48" s="36">
        <v>826418439.64300001</v>
      </c>
      <c r="AJ48" s="22">
        <v>43566</v>
      </c>
      <c r="AK48" s="18">
        <v>1320</v>
      </c>
      <c r="AL48" s="19" t="s">
        <v>522</v>
      </c>
      <c r="AM48" s="37">
        <v>0.57999999999999996</v>
      </c>
      <c r="AN48" s="23">
        <v>0.8</v>
      </c>
      <c r="AO48" s="23">
        <v>0.52928885225169675</v>
      </c>
      <c r="AP48" s="24">
        <v>0.8</v>
      </c>
      <c r="AQ48" s="38">
        <f t="shared" si="6"/>
        <v>0.8</v>
      </c>
      <c r="AR48" s="39">
        <f t="shared" si="1"/>
        <v>0</v>
      </c>
      <c r="AS48" s="39">
        <f t="shared" si="7"/>
        <v>0.8</v>
      </c>
      <c r="AT48" s="19"/>
      <c r="AU48" s="19">
        <f t="shared" si="5"/>
        <v>4</v>
      </c>
      <c r="AV48" s="19">
        <f t="shared" si="3"/>
        <v>3.2</v>
      </c>
      <c r="AW48" s="19" t="str">
        <f t="shared" si="4"/>
        <v>Nombre de Rapports</v>
      </c>
      <c r="AX48" s="33"/>
      <c r="AY48" s="33"/>
      <c r="AZ48" s="33"/>
      <c r="BA48" s="33"/>
    </row>
    <row r="49" spans="1:53" ht="129.94999999999999" customHeight="1" x14ac:dyDescent="0.25">
      <c r="A49" s="41"/>
      <c r="B49" s="44" t="s">
        <v>650</v>
      </c>
      <c r="C49" s="42" t="s">
        <v>939</v>
      </c>
      <c r="D49" s="32" t="s">
        <v>645</v>
      </c>
      <c r="E49" s="32" t="s">
        <v>1093</v>
      </c>
      <c r="F49" s="32" t="s">
        <v>1081</v>
      </c>
      <c r="G49" s="41" t="s">
        <v>150</v>
      </c>
      <c r="H49" s="43" t="s">
        <v>1332</v>
      </c>
      <c r="I49" s="43" t="s">
        <v>1333</v>
      </c>
      <c r="J49" s="17">
        <v>3266914395.96</v>
      </c>
      <c r="K49" s="32" t="s">
        <v>1082</v>
      </c>
      <c r="L49" s="32" t="s">
        <v>2043</v>
      </c>
      <c r="M49" s="41">
        <v>2</v>
      </c>
      <c r="N49" s="32" t="s">
        <v>236</v>
      </c>
      <c r="O49" s="42" t="s">
        <v>214</v>
      </c>
      <c r="P49" s="41" t="s">
        <v>237</v>
      </c>
      <c r="Q49" s="32" t="s">
        <v>1511</v>
      </c>
      <c r="R49" s="32" t="s">
        <v>1510</v>
      </c>
      <c r="S49" s="32" t="s">
        <v>266</v>
      </c>
      <c r="T49" s="32" t="s">
        <v>307</v>
      </c>
      <c r="U49" s="32" t="s">
        <v>584</v>
      </c>
      <c r="V49" s="32" t="s">
        <v>422</v>
      </c>
      <c r="W49" s="32" t="s">
        <v>423</v>
      </c>
      <c r="X49" s="41"/>
      <c r="Y49" s="32"/>
      <c r="Z49" s="22"/>
      <c r="AA49" s="22"/>
      <c r="AB49" s="22"/>
      <c r="AC49" s="22"/>
      <c r="AD49" s="32" t="s">
        <v>488</v>
      </c>
      <c r="AE49" s="32" t="s">
        <v>514</v>
      </c>
      <c r="AF49" s="36">
        <v>2889950672.0999999</v>
      </c>
      <c r="AG49" s="22"/>
      <c r="AH49" s="21"/>
      <c r="AI49" s="36">
        <v>2466905796.9000001</v>
      </c>
      <c r="AJ49" s="22">
        <v>43273</v>
      </c>
      <c r="AK49" s="18">
        <v>1545</v>
      </c>
      <c r="AL49" s="19" t="s">
        <v>522</v>
      </c>
      <c r="AM49" s="37">
        <f ca="1">(AK49-((TODAY())-AJ49))/AK49</f>
        <v>-0.3313915857605178</v>
      </c>
      <c r="AN49" s="23">
        <v>0.8</v>
      </c>
      <c r="AO49" s="23">
        <v>0.93</v>
      </c>
      <c r="AP49" s="24">
        <v>0.8</v>
      </c>
      <c r="AQ49" s="38">
        <f t="shared" si="6"/>
        <v>0.8</v>
      </c>
      <c r="AR49" s="39">
        <f t="shared" si="1"/>
        <v>0</v>
      </c>
      <c r="AS49" s="39">
        <f t="shared" si="7"/>
        <v>0.8</v>
      </c>
      <c r="AT49" s="19"/>
      <c r="AU49" s="19">
        <f t="shared" si="5"/>
        <v>2</v>
      </c>
      <c r="AV49" s="19">
        <f t="shared" si="3"/>
        <v>1.6</v>
      </c>
      <c r="AW49" s="19" t="str">
        <f t="shared" si="4"/>
        <v>Nombre de Rapports</v>
      </c>
      <c r="AX49" s="33"/>
      <c r="AY49" s="33"/>
      <c r="AZ49" s="33"/>
      <c r="BA49" s="33"/>
    </row>
    <row r="50" spans="1:53" ht="129.94999999999999" customHeight="1" x14ac:dyDescent="0.25">
      <c r="A50" s="41"/>
      <c r="B50" s="44" t="s">
        <v>650</v>
      </c>
      <c r="C50" s="42" t="s">
        <v>939</v>
      </c>
      <c r="D50" s="32" t="s">
        <v>645</v>
      </c>
      <c r="E50" s="32" t="s">
        <v>1093</v>
      </c>
      <c r="F50" s="32" t="s">
        <v>1090</v>
      </c>
      <c r="G50" s="41" t="s">
        <v>150</v>
      </c>
      <c r="H50" s="43" t="s">
        <v>1332</v>
      </c>
      <c r="I50" s="43" t="s">
        <v>151</v>
      </c>
      <c r="J50" s="17">
        <v>76080000</v>
      </c>
      <c r="K50" s="32" t="s">
        <v>204</v>
      </c>
      <c r="L50" s="32" t="s">
        <v>2043</v>
      </c>
      <c r="M50" s="41">
        <v>3</v>
      </c>
      <c r="N50" s="32" t="s">
        <v>211</v>
      </c>
      <c r="O50" s="42" t="s">
        <v>214</v>
      </c>
      <c r="P50" s="41" t="s">
        <v>239</v>
      </c>
      <c r="Q50" s="32" t="s">
        <v>1511</v>
      </c>
      <c r="R50" s="32" t="s">
        <v>1510</v>
      </c>
      <c r="S50" s="32" t="s">
        <v>266</v>
      </c>
      <c r="T50" s="32" t="s">
        <v>307</v>
      </c>
      <c r="U50" s="32" t="s">
        <v>584</v>
      </c>
      <c r="V50" s="32" t="s">
        <v>422</v>
      </c>
      <c r="W50" s="32" t="s">
        <v>423</v>
      </c>
      <c r="X50" s="41"/>
      <c r="Y50" s="32"/>
      <c r="Z50" s="22"/>
      <c r="AA50" s="22"/>
      <c r="AB50" s="22"/>
      <c r="AC50" s="22"/>
      <c r="AD50" s="32" t="s">
        <v>491</v>
      </c>
      <c r="AE50" s="32" t="s">
        <v>515</v>
      </c>
      <c r="AF50" s="36">
        <v>76080000</v>
      </c>
      <c r="AG50" s="22"/>
      <c r="AH50" s="21"/>
      <c r="AI50" s="36">
        <v>38040000</v>
      </c>
      <c r="AJ50" s="22">
        <v>44117</v>
      </c>
      <c r="AK50" s="18">
        <v>1050</v>
      </c>
      <c r="AL50" s="19" t="s">
        <v>532</v>
      </c>
      <c r="AM50" s="37">
        <f ca="1">(AK50-((TODAY())-AJ50))/AK50</f>
        <v>-0.15523809523809523</v>
      </c>
      <c r="AN50" s="23">
        <v>0.75</v>
      </c>
      <c r="AO50" s="23">
        <v>0.75</v>
      </c>
      <c r="AP50" s="24">
        <v>0.75</v>
      </c>
      <c r="AQ50" s="38">
        <f t="shared" si="6"/>
        <v>0.75</v>
      </c>
      <c r="AR50" s="39">
        <f t="shared" si="1"/>
        <v>0</v>
      </c>
      <c r="AS50" s="39">
        <f t="shared" si="7"/>
        <v>0.75</v>
      </c>
      <c r="AT50" s="19"/>
      <c r="AU50" s="19">
        <f t="shared" si="5"/>
        <v>3</v>
      </c>
      <c r="AV50" s="19">
        <f t="shared" si="3"/>
        <v>2.25</v>
      </c>
      <c r="AW50" s="19" t="str">
        <f t="shared" si="4"/>
        <v>Nombre de Rapports</v>
      </c>
      <c r="AX50" s="33"/>
      <c r="AY50" s="33"/>
      <c r="AZ50" s="33"/>
      <c r="BA50" s="33"/>
    </row>
    <row r="51" spans="1:53" ht="129.94999999999999" customHeight="1" x14ac:dyDescent="0.25">
      <c r="A51" s="41"/>
      <c r="B51" s="44" t="s">
        <v>649</v>
      </c>
      <c r="C51" s="42" t="s">
        <v>612</v>
      </c>
      <c r="D51" s="32" t="s">
        <v>633</v>
      </c>
      <c r="E51" s="32" t="s">
        <v>652</v>
      </c>
      <c r="F51" s="32" t="s">
        <v>70</v>
      </c>
      <c r="G51" s="41" t="s">
        <v>135</v>
      </c>
      <c r="H51" s="43" t="s">
        <v>1332</v>
      </c>
      <c r="I51" s="43" t="s">
        <v>1334</v>
      </c>
      <c r="J51" s="17">
        <v>576659142913</v>
      </c>
      <c r="K51" s="32" t="s">
        <v>176</v>
      </c>
      <c r="L51" s="32" t="s">
        <v>205</v>
      </c>
      <c r="M51" s="41">
        <v>17</v>
      </c>
      <c r="N51" s="32" t="s">
        <v>242</v>
      </c>
      <c r="O51" s="42" t="s">
        <v>214</v>
      </c>
      <c r="P51" s="41" t="s">
        <v>215</v>
      </c>
      <c r="Q51" s="32"/>
      <c r="R51" s="32"/>
      <c r="S51" s="32"/>
      <c r="T51" s="32"/>
      <c r="U51" s="32" t="s">
        <v>584</v>
      </c>
      <c r="V51" s="32" t="s">
        <v>350</v>
      </c>
      <c r="W51" s="32" t="s">
        <v>351</v>
      </c>
      <c r="X51" s="41"/>
      <c r="Y51" s="32"/>
      <c r="Z51" s="22"/>
      <c r="AA51" s="22"/>
      <c r="AB51" s="22"/>
      <c r="AC51" s="22"/>
      <c r="AD51" s="32" t="s">
        <v>439</v>
      </c>
      <c r="AE51" s="32" t="s">
        <v>70</v>
      </c>
      <c r="AF51" s="36">
        <v>576659142913</v>
      </c>
      <c r="AG51" s="22"/>
      <c r="AH51" s="21"/>
      <c r="AI51" s="21"/>
      <c r="AJ51" s="22">
        <v>43084</v>
      </c>
      <c r="AK51" s="18">
        <v>910</v>
      </c>
      <c r="AL51" s="19" t="s">
        <v>545</v>
      </c>
      <c r="AM51" s="37">
        <f ca="1">(AK51-((TODAY())-AJ51))/AK51</f>
        <v>-1.468131868131868</v>
      </c>
      <c r="AN51" s="23">
        <v>0.75</v>
      </c>
      <c r="AO51" s="21">
        <v>0.5</v>
      </c>
      <c r="AP51" s="24">
        <v>0.75</v>
      </c>
      <c r="AQ51" s="38">
        <f t="shared" si="6"/>
        <v>0.75</v>
      </c>
      <c r="AR51" s="39">
        <f t="shared" si="1"/>
        <v>0</v>
      </c>
      <c r="AS51" s="39">
        <f t="shared" si="7"/>
        <v>0.75</v>
      </c>
      <c r="AT51" s="19"/>
      <c r="AU51" s="19">
        <f t="shared" si="5"/>
        <v>17</v>
      </c>
      <c r="AV51" s="19">
        <f t="shared" si="3"/>
        <v>12.75</v>
      </c>
      <c r="AW51" s="19" t="str">
        <f t="shared" si="4"/>
        <v>Km</v>
      </c>
      <c r="AX51" s="33"/>
      <c r="AY51" s="33"/>
      <c r="AZ51" s="33"/>
      <c r="BA51" s="33"/>
    </row>
    <row r="52" spans="1:53" ht="129.94999999999999" customHeight="1" x14ac:dyDescent="0.25">
      <c r="A52" s="41"/>
      <c r="B52" s="44" t="s">
        <v>646</v>
      </c>
      <c r="C52" s="42" t="s">
        <v>609</v>
      </c>
      <c r="D52" s="32" t="s">
        <v>65</v>
      </c>
      <c r="E52" s="32" t="s">
        <v>652</v>
      </c>
      <c r="F52" s="32" t="s">
        <v>65</v>
      </c>
      <c r="G52" s="41" t="s">
        <v>132</v>
      </c>
      <c r="H52" s="43" t="s">
        <v>1332</v>
      </c>
      <c r="I52" s="43" t="s">
        <v>1339</v>
      </c>
      <c r="J52" s="17">
        <v>8551000000</v>
      </c>
      <c r="K52" s="32" t="s">
        <v>173</v>
      </c>
      <c r="L52" s="32" t="s">
        <v>205</v>
      </c>
      <c r="M52" s="41">
        <v>151.69999999999999</v>
      </c>
      <c r="N52" s="32" t="s">
        <v>241</v>
      </c>
      <c r="O52" s="42" t="s">
        <v>217</v>
      </c>
      <c r="P52" s="41" t="s">
        <v>215</v>
      </c>
      <c r="Q52" s="32" t="s">
        <v>1427</v>
      </c>
      <c r="R52" s="32" t="s">
        <v>1428</v>
      </c>
      <c r="S52" s="32" t="s">
        <v>264</v>
      </c>
      <c r="T52" s="32" t="s">
        <v>265</v>
      </c>
      <c r="U52" s="32" t="s">
        <v>343</v>
      </c>
      <c r="V52" s="32" t="s">
        <v>344</v>
      </c>
      <c r="W52" s="32" t="s">
        <v>345</v>
      </c>
      <c r="X52" s="41"/>
      <c r="Y52" s="32"/>
      <c r="Z52" s="22"/>
      <c r="AA52" s="22"/>
      <c r="AB52" s="22"/>
      <c r="AC52" s="22"/>
      <c r="AD52" s="32" t="s">
        <v>434</v>
      </c>
      <c r="AE52" s="32" t="s">
        <v>499</v>
      </c>
      <c r="AF52" s="36">
        <v>605365379136</v>
      </c>
      <c r="AG52" s="22"/>
      <c r="AH52" s="21"/>
      <c r="AI52" s="21" t="s">
        <v>734</v>
      </c>
      <c r="AJ52" s="22">
        <v>43807</v>
      </c>
      <c r="AK52" s="18">
        <v>885</v>
      </c>
      <c r="AL52" s="19" t="s">
        <v>545</v>
      </c>
      <c r="AM52" s="37">
        <f ca="1">(AK52-((TODAY())-AJ52))/AK52</f>
        <v>-0.72090395480225988</v>
      </c>
      <c r="AN52" s="23">
        <v>0.54</v>
      </c>
      <c r="AO52" s="23">
        <v>0.17</v>
      </c>
      <c r="AP52" s="24">
        <v>0.54</v>
      </c>
      <c r="AQ52" s="38">
        <f t="shared" si="6"/>
        <v>0.54</v>
      </c>
      <c r="AR52" s="39">
        <f t="shared" si="1"/>
        <v>0</v>
      </c>
      <c r="AS52" s="39">
        <f t="shared" si="7"/>
        <v>0.54</v>
      </c>
      <c r="AT52" s="19" t="s">
        <v>733</v>
      </c>
      <c r="AU52" s="19">
        <f t="shared" si="5"/>
        <v>151.69999999999999</v>
      </c>
      <c r="AV52" s="19">
        <f t="shared" si="3"/>
        <v>81.917999999999992</v>
      </c>
      <c r="AW52" s="19" t="str">
        <f t="shared" si="4"/>
        <v>Km</v>
      </c>
      <c r="AX52" s="33"/>
      <c r="AY52" s="33"/>
      <c r="AZ52" s="33"/>
      <c r="BA52" s="33"/>
    </row>
    <row r="53" spans="1:53" ht="129.94999999999999" customHeight="1" x14ac:dyDescent="0.25">
      <c r="A53" s="41"/>
      <c r="B53" s="44" t="s">
        <v>646</v>
      </c>
      <c r="C53" s="42"/>
      <c r="D53" s="32"/>
      <c r="E53" s="32" t="s">
        <v>1989</v>
      </c>
      <c r="F53" s="32" t="s">
        <v>1962</v>
      </c>
      <c r="G53" s="41" t="s">
        <v>137</v>
      </c>
      <c r="H53" s="43" t="s">
        <v>1332</v>
      </c>
      <c r="I53" s="43" t="s">
        <v>140</v>
      </c>
      <c r="J53" s="17">
        <v>5550000</v>
      </c>
      <c r="K53" s="32" t="s">
        <v>1952</v>
      </c>
      <c r="L53" s="32" t="s">
        <v>205</v>
      </c>
      <c r="M53" s="41">
        <v>73</v>
      </c>
      <c r="N53" s="32" t="s">
        <v>1953</v>
      </c>
      <c r="O53" s="42"/>
      <c r="P53" s="41" t="s">
        <v>215</v>
      </c>
      <c r="Q53" s="32" t="s">
        <v>1955</v>
      </c>
      <c r="R53" s="32" t="s">
        <v>1972</v>
      </c>
      <c r="S53" s="32">
        <v>60</v>
      </c>
      <c r="T53" s="32">
        <v>133</v>
      </c>
      <c r="U53" s="32" t="s">
        <v>588</v>
      </c>
      <c r="V53" s="32" t="s">
        <v>1974</v>
      </c>
      <c r="W53" s="32"/>
      <c r="X53" s="41">
        <v>358154</v>
      </c>
      <c r="Y53" s="32">
        <v>17</v>
      </c>
      <c r="Z53" s="22"/>
      <c r="AA53" s="22"/>
      <c r="AB53" s="22"/>
      <c r="AC53" s="22"/>
      <c r="AD53" s="32" t="s">
        <v>1980</v>
      </c>
      <c r="AE53" s="32" t="s">
        <v>1962</v>
      </c>
      <c r="AF53" s="36">
        <v>6292357</v>
      </c>
      <c r="AG53" s="35" t="s">
        <v>1982</v>
      </c>
      <c r="AH53" s="21"/>
      <c r="AI53" s="36">
        <v>6292357</v>
      </c>
      <c r="AJ53" s="22">
        <v>44174</v>
      </c>
      <c r="AK53" s="18">
        <v>720</v>
      </c>
      <c r="AL53" s="19" t="s">
        <v>1959</v>
      </c>
      <c r="AM53" s="37">
        <v>0.52</v>
      </c>
      <c r="AN53" s="23">
        <v>0.52</v>
      </c>
      <c r="AO53" s="23">
        <v>0</v>
      </c>
      <c r="AP53" s="24">
        <v>0.52</v>
      </c>
      <c r="AQ53" s="38">
        <f t="shared" si="6"/>
        <v>0.52</v>
      </c>
      <c r="AR53" s="39">
        <f t="shared" si="1"/>
        <v>0</v>
      </c>
      <c r="AS53" s="39">
        <f t="shared" si="7"/>
        <v>0.52</v>
      </c>
      <c r="AT53" s="19" t="s">
        <v>1985</v>
      </c>
      <c r="AU53" s="19">
        <f t="shared" si="5"/>
        <v>73</v>
      </c>
      <c r="AV53" s="19">
        <f t="shared" si="3"/>
        <v>37.96</v>
      </c>
      <c r="AW53" s="19" t="str">
        <f t="shared" si="4"/>
        <v>Km</v>
      </c>
      <c r="AX53" s="33"/>
      <c r="AY53" s="33"/>
      <c r="AZ53" s="33"/>
      <c r="BA53" s="33"/>
    </row>
    <row r="54" spans="1:53" ht="129.94999999999999" customHeight="1" x14ac:dyDescent="0.25">
      <c r="A54" s="41"/>
      <c r="B54" s="44" t="s">
        <v>650</v>
      </c>
      <c r="C54" s="42" t="s">
        <v>939</v>
      </c>
      <c r="D54" s="32" t="s">
        <v>645</v>
      </c>
      <c r="E54" s="32" t="s">
        <v>1093</v>
      </c>
      <c r="F54" s="32" t="s">
        <v>1087</v>
      </c>
      <c r="G54" s="41" t="s">
        <v>150</v>
      </c>
      <c r="H54" s="43" t="s">
        <v>1332</v>
      </c>
      <c r="I54" s="43" t="s">
        <v>151</v>
      </c>
      <c r="J54" s="17">
        <v>1081561880</v>
      </c>
      <c r="K54" s="32" t="s">
        <v>204</v>
      </c>
      <c r="L54" s="32" t="s">
        <v>2043</v>
      </c>
      <c r="M54" s="41">
        <v>2</v>
      </c>
      <c r="N54" s="32" t="s">
        <v>236</v>
      </c>
      <c r="O54" s="42" t="s">
        <v>214</v>
      </c>
      <c r="P54" s="41" t="s">
        <v>237</v>
      </c>
      <c r="Q54" s="32" t="s">
        <v>1511</v>
      </c>
      <c r="R54" s="32" t="s">
        <v>1510</v>
      </c>
      <c r="S54" s="32" t="s">
        <v>266</v>
      </c>
      <c r="T54" s="32" t="s">
        <v>307</v>
      </c>
      <c r="U54" s="32" t="s">
        <v>584</v>
      </c>
      <c r="V54" s="32" t="s">
        <v>422</v>
      </c>
      <c r="W54" s="32" t="s">
        <v>423</v>
      </c>
      <c r="X54" s="41"/>
      <c r="Y54" s="32"/>
      <c r="Z54" s="22"/>
      <c r="AA54" s="22"/>
      <c r="AB54" s="22"/>
      <c r="AC54" s="22"/>
      <c r="AD54" s="32" t="s">
        <v>489</v>
      </c>
      <c r="AE54" s="32" t="s">
        <v>1087</v>
      </c>
      <c r="AF54" s="36">
        <v>1081561880</v>
      </c>
      <c r="AG54" s="22"/>
      <c r="AH54" s="21"/>
      <c r="AI54" s="36">
        <v>421236946</v>
      </c>
      <c r="AJ54" s="22">
        <v>44117</v>
      </c>
      <c r="AK54" s="18">
        <v>720</v>
      </c>
      <c r="AL54" s="19" t="s">
        <v>530</v>
      </c>
      <c r="AM54" s="37">
        <f ca="1">(AK54-((TODAY())-AJ54))/AK54</f>
        <v>-0.68472222222222223</v>
      </c>
      <c r="AN54" s="23">
        <v>0.5</v>
      </c>
      <c r="AO54" s="23">
        <v>0.56999999999999995</v>
      </c>
      <c r="AP54" s="24">
        <v>0.5</v>
      </c>
      <c r="AQ54" s="38">
        <f t="shared" si="6"/>
        <v>0.5</v>
      </c>
      <c r="AR54" s="39">
        <f t="shared" si="1"/>
        <v>0</v>
      </c>
      <c r="AS54" s="39">
        <f t="shared" si="7"/>
        <v>0.5</v>
      </c>
      <c r="AT54" s="19" t="s">
        <v>2001</v>
      </c>
      <c r="AU54" s="19">
        <f t="shared" si="5"/>
        <v>2</v>
      </c>
      <c r="AV54" s="19">
        <f t="shared" si="3"/>
        <v>1</v>
      </c>
      <c r="AW54" s="19" t="str">
        <f t="shared" si="4"/>
        <v>Nombre de Rapports</v>
      </c>
      <c r="AX54" s="33"/>
      <c r="AY54" s="33"/>
      <c r="AZ54" s="33"/>
      <c r="BA54" s="33"/>
    </row>
    <row r="55" spans="1:53" ht="129.94999999999999" customHeight="1" x14ac:dyDescent="0.25">
      <c r="A55" s="41"/>
      <c r="B55" s="44" t="s">
        <v>646</v>
      </c>
      <c r="C55" s="42" t="s">
        <v>608</v>
      </c>
      <c r="D55" s="32" t="s">
        <v>629</v>
      </c>
      <c r="E55" s="32" t="s">
        <v>1312</v>
      </c>
      <c r="F55" s="32" t="s">
        <v>64</v>
      </c>
      <c r="G55" s="41" t="s">
        <v>132</v>
      </c>
      <c r="H55" s="43" t="s">
        <v>1332</v>
      </c>
      <c r="I55" s="43" t="s">
        <v>142</v>
      </c>
      <c r="J55" s="17">
        <v>108059984700</v>
      </c>
      <c r="K55" s="32" t="s">
        <v>172</v>
      </c>
      <c r="L55" s="32" t="s">
        <v>205</v>
      </c>
      <c r="M55" s="41">
        <v>80</v>
      </c>
      <c r="N55" s="32" t="s">
        <v>207</v>
      </c>
      <c r="O55" s="42" t="s">
        <v>221</v>
      </c>
      <c r="P55" s="41" t="s">
        <v>215</v>
      </c>
      <c r="Q55" s="32" t="s">
        <v>1422</v>
      </c>
      <c r="R55" s="32" t="s">
        <v>1415</v>
      </c>
      <c r="S55" s="32" t="s">
        <v>263</v>
      </c>
      <c r="T55" s="32" t="s">
        <v>261</v>
      </c>
      <c r="U55" s="32" t="s">
        <v>587</v>
      </c>
      <c r="V55" s="32" t="s">
        <v>341</v>
      </c>
      <c r="W55" s="32" t="s">
        <v>342</v>
      </c>
      <c r="X55" s="41"/>
      <c r="Y55" s="32"/>
      <c r="Z55" s="22"/>
      <c r="AA55" s="22"/>
      <c r="AB55" s="22"/>
      <c r="AC55" s="22"/>
      <c r="AD55" s="32" t="s">
        <v>433</v>
      </c>
      <c r="AE55" s="32" t="s">
        <v>498</v>
      </c>
      <c r="AF55" s="36">
        <v>126456512400</v>
      </c>
      <c r="AG55" s="22"/>
      <c r="AH55" s="21"/>
      <c r="AI55" s="21"/>
      <c r="AJ55" s="22">
        <v>44061</v>
      </c>
      <c r="AK55" s="18">
        <v>900</v>
      </c>
      <c r="AL55" s="19" t="s">
        <v>546</v>
      </c>
      <c r="AM55" s="37">
        <f ca="1">(AK55-((TODAY())-AJ55))/AK55</f>
        <v>-0.41</v>
      </c>
      <c r="AN55" s="23">
        <v>0.4244</v>
      </c>
      <c r="AO55" s="23">
        <v>0.26629999999999998</v>
      </c>
      <c r="AP55" s="24">
        <v>0.4244</v>
      </c>
      <c r="AQ55" s="38">
        <f t="shared" si="6"/>
        <v>0.4244</v>
      </c>
      <c r="AR55" s="39">
        <f t="shared" si="1"/>
        <v>0</v>
      </c>
      <c r="AS55" s="39">
        <f t="shared" si="7"/>
        <v>0.4244</v>
      </c>
      <c r="AT55" s="19" t="s">
        <v>1924</v>
      </c>
      <c r="AU55" s="19">
        <f t="shared" si="5"/>
        <v>80</v>
      </c>
      <c r="AV55" s="19">
        <f t="shared" si="3"/>
        <v>33.951999999999998</v>
      </c>
      <c r="AW55" s="19" t="str">
        <f t="shared" si="4"/>
        <v>Km</v>
      </c>
      <c r="AX55" s="33"/>
      <c r="AY55" s="33"/>
      <c r="AZ55" s="33"/>
      <c r="BA55" s="33"/>
    </row>
    <row r="56" spans="1:53" ht="129.94999999999999" customHeight="1" x14ac:dyDescent="0.25">
      <c r="A56" s="41"/>
      <c r="B56" s="44" t="s">
        <v>646</v>
      </c>
      <c r="C56" s="42" t="s">
        <v>608</v>
      </c>
      <c r="D56" s="32" t="s">
        <v>629</v>
      </c>
      <c r="E56" s="32" t="s">
        <v>1312</v>
      </c>
      <c r="F56" s="32" t="s">
        <v>62</v>
      </c>
      <c r="G56" s="41" t="s">
        <v>137</v>
      </c>
      <c r="H56" s="43" t="s">
        <v>1332</v>
      </c>
      <c r="I56" s="43" t="s">
        <v>142</v>
      </c>
      <c r="J56" s="17">
        <v>15000000000</v>
      </c>
      <c r="K56" s="32" t="s">
        <v>170</v>
      </c>
      <c r="L56" s="32" t="s">
        <v>2044</v>
      </c>
      <c r="M56" s="41">
        <v>31</v>
      </c>
      <c r="N56" s="32"/>
      <c r="O56" s="42" t="s">
        <v>214</v>
      </c>
      <c r="P56" s="41" t="s">
        <v>219</v>
      </c>
      <c r="Q56" s="32" t="s">
        <v>1420</v>
      </c>
      <c r="R56" s="32" t="s">
        <v>1415</v>
      </c>
      <c r="S56" s="32" t="s">
        <v>260</v>
      </c>
      <c r="T56" s="32" t="s">
        <v>261</v>
      </c>
      <c r="U56" s="32" t="s">
        <v>592</v>
      </c>
      <c r="V56" s="32" t="s">
        <v>337</v>
      </c>
      <c r="W56" s="32" t="s">
        <v>338</v>
      </c>
      <c r="X56" s="41"/>
      <c r="Y56" s="32"/>
      <c r="Z56" s="22"/>
      <c r="AA56" s="22"/>
      <c r="AB56" s="22"/>
      <c r="AC56" s="22"/>
      <c r="AD56" s="32" t="s">
        <v>1594</v>
      </c>
      <c r="AE56" s="32" t="s">
        <v>496</v>
      </c>
      <c r="AF56" s="36">
        <v>12274261104.5</v>
      </c>
      <c r="AG56" s="22"/>
      <c r="AH56" s="21"/>
      <c r="AI56" s="21">
        <v>3747277167.98</v>
      </c>
      <c r="AJ56" s="22">
        <v>44083</v>
      </c>
      <c r="AK56" s="18">
        <v>930</v>
      </c>
      <c r="AL56" s="19" t="s">
        <v>544</v>
      </c>
      <c r="AM56" s="37">
        <f ca="1">(AK56-((TODAY())-AJ56))/AK56</f>
        <v>-0.34086021505376346</v>
      </c>
      <c r="AN56" s="23">
        <v>0.4</v>
      </c>
      <c r="AO56" s="23">
        <v>0.36049999999999999</v>
      </c>
      <c r="AP56" s="24">
        <v>0.4</v>
      </c>
      <c r="AQ56" s="38">
        <f t="shared" si="6"/>
        <v>0.4</v>
      </c>
      <c r="AR56" s="39">
        <f t="shared" si="1"/>
        <v>0</v>
      </c>
      <c r="AS56" s="39">
        <f t="shared" si="7"/>
        <v>0.4</v>
      </c>
      <c r="AT56" s="19"/>
      <c r="AU56" s="19">
        <f t="shared" si="5"/>
        <v>31</v>
      </c>
      <c r="AV56" s="19">
        <f t="shared" si="3"/>
        <v>12.4</v>
      </c>
      <c r="AW56" s="19" t="str">
        <f t="shared" si="4"/>
        <v>Nombre de rapports</v>
      </c>
      <c r="AX56" s="33"/>
      <c r="AY56" s="33"/>
      <c r="AZ56" s="33"/>
      <c r="BA56" s="33"/>
    </row>
    <row r="57" spans="1:53" ht="129.94999999999999" customHeight="1" x14ac:dyDescent="0.25">
      <c r="A57" s="41"/>
      <c r="B57" s="44" t="s">
        <v>646</v>
      </c>
      <c r="C57" s="42" t="s">
        <v>607</v>
      </c>
      <c r="D57" s="32" t="s">
        <v>627</v>
      </c>
      <c r="E57" s="32" t="s">
        <v>993</v>
      </c>
      <c r="F57" s="32" t="s">
        <v>1022</v>
      </c>
      <c r="G57" s="41" t="s">
        <v>137</v>
      </c>
      <c r="H57" s="43" t="s">
        <v>1332</v>
      </c>
      <c r="I57" s="43" t="s">
        <v>139</v>
      </c>
      <c r="J57" s="17">
        <v>3000000000</v>
      </c>
      <c r="K57" s="32" t="s">
        <v>995</v>
      </c>
      <c r="L57" s="32" t="s">
        <v>2044</v>
      </c>
      <c r="M57" s="41">
        <v>8</v>
      </c>
      <c r="N57" s="32" t="s">
        <v>235</v>
      </c>
      <c r="O57" s="42" t="s">
        <v>214</v>
      </c>
      <c r="P57" s="41" t="str">
        <f>N57</f>
        <v>Nombre de Rapport validé</v>
      </c>
      <c r="Q57" s="32" t="s">
        <v>1021</v>
      </c>
      <c r="R57" s="32"/>
      <c r="S57" s="32" t="s">
        <v>254</v>
      </c>
      <c r="T57" s="32" t="s">
        <v>255</v>
      </c>
      <c r="U57" s="32" t="s">
        <v>587</v>
      </c>
      <c r="V57" s="32" t="s">
        <v>323</v>
      </c>
      <c r="W57" s="32" t="s">
        <v>324</v>
      </c>
      <c r="X57" s="41"/>
      <c r="Y57" s="32"/>
      <c r="Z57" s="22" t="s">
        <v>933</v>
      </c>
      <c r="AA57" s="22" t="s">
        <v>933</v>
      </c>
      <c r="AB57" s="22" t="s">
        <v>933</v>
      </c>
      <c r="AC57" s="22" t="s">
        <v>933</v>
      </c>
      <c r="AD57" s="32" t="s">
        <v>1023</v>
      </c>
      <c r="AE57" s="32" t="s">
        <v>1022</v>
      </c>
      <c r="AF57" s="36">
        <v>1328640000</v>
      </c>
      <c r="AG57" s="22"/>
      <c r="AH57" s="21"/>
      <c r="AI57" s="21">
        <v>0</v>
      </c>
      <c r="AJ57" s="22">
        <v>44431</v>
      </c>
      <c r="AK57" s="18">
        <v>210</v>
      </c>
      <c r="AL57" s="19" t="s">
        <v>1024</v>
      </c>
      <c r="AM57" s="37">
        <v>0.21690000000000001</v>
      </c>
      <c r="AN57" s="23">
        <v>0.33</v>
      </c>
      <c r="AO57" s="21">
        <v>0</v>
      </c>
      <c r="AP57" s="24">
        <v>0.33</v>
      </c>
      <c r="AQ57" s="38">
        <f t="shared" si="6"/>
        <v>0.33</v>
      </c>
      <c r="AR57" s="39">
        <f t="shared" si="1"/>
        <v>0</v>
      </c>
      <c r="AS57" s="39">
        <f t="shared" si="7"/>
        <v>0.33</v>
      </c>
      <c r="AT57" s="19"/>
      <c r="AU57" s="19">
        <f t="shared" si="5"/>
        <v>8</v>
      </c>
      <c r="AV57" s="19">
        <f t="shared" si="3"/>
        <v>2.64</v>
      </c>
      <c r="AW57" s="19" t="str">
        <f t="shared" si="4"/>
        <v>Nombre de rapports</v>
      </c>
      <c r="AX57" s="33"/>
      <c r="AY57" s="33"/>
      <c r="AZ57" s="33"/>
      <c r="BA57" s="33"/>
    </row>
    <row r="58" spans="1:53" ht="129.94999999999999" customHeight="1" x14ac:dyDescent="0.25">
      <c r="A58" s="41"/>
      <c r="B58" s="44" t="s">
        <v>646</v>
      </c>
      <c r="C58" s="42" t="s">
        <v>622</v>
      </c>
      <c r="D58" s="32" t="s">
        <v>644</v>
      </c>
      <c r="E58" s="32" t="s">
        <v>993</v>
      </c>
      <c r="F58" s="32" t="s">
        <v>126</v>
      </c>
      <c r="G58" s="41" t="s">
        <v>137</v>
      </c>
      <c r="H58" s="43" t="s">
        <v>1332</v>
      </c>
      <c r="I58" s="43" t="s">
        <v>1338</v>
      </c>
      <c r="J58" s="17">
        <v>12402000000</v>
      </c>
      <c r="K58" s="32" t="s">
        <v>974</v>
      </c>
      <c r="L58" s="32" t="s">
        <v>2044</v>
      </c>
      <c r="M58" s="32">
        <v>7</v>
      </c>
      <c r="N58" s="32" t="s">
        <v>224</v>
      </c>
      <c r="O58" s="42" t="s">
        <v>214</v>
      </c>
      <c r="P58" s="41" t="s">
        <v>224</v>
      </c>
      <c r="Q58" s="32" t="s">
        <v>1507</v>
      </c>
      <c r="R58" s="32" t="s">
        <v>1508</v>
      </c>
      <c r="S58" s="32" t="s">
        <v>303</v>
      </c>
      <c r="T58" s="32" t="s">
        <v>304</v>
      </c>
      <c r="U58" s="32" t="s">
        <v>599</v>
      </c>
      <c r="V58" s="32" t="s">
        <v>415</v>
      </c>
      <c r="W58" s="32" t="s">
        <v>416</v>
      </c>
      <c r="X58" s="41"/>
      <c r="Y58" s="32"/>
      <c r="Z58" s="22"/>
      <c r="AA58" s="22"/>
      <c r="AB58" s="22"/>
      <c r="AC58" s="22"/>
      <c r="AD58" s="32" t="s">
        <v>483</v>
      </c>
      <c r="AE58" s="32" t="s">
        <v>126</v>
      </c>
      <c r="AF58" s="36">
        <v>12401580854.18</v>
      </c>
      <c r="AG58" s="22"/>
      <c r="AH58" s="21"/>
      <c r="AI58" s="21">
        <v>1879063635.49</v>
      </c>
      <c r="AJ58" s="22">
        <v>43542</v>
      </c>
      <c r="AK58" s="50">
        <v>720</v>
      </c>
      <c r="AL58" s="19" t="s">
        <v>527</v>
      </c>
      <c r="AM58" s="37">
        <v>0.61</v>
      </c>
      <c r="AN58" s="23">
        <v>0.32</v>
      </c>
      <c r="AO58" s="39">
        <v>0.21197407012783762</v>
      </c>
      <c r="AP58" s="24">
        <v>0.32</v>
      </c>
      <c r="AQ58" s="38">
        <f t="shared" si="6"/>
        <v>0.32</v>
      </c>
      <c r="AR58" s="39">
        <f t="shared" si="1"/>
        <v>0</v>
      </c>
      <c r="AS58" s="39">
        <f t="shared" si="7"/>
        <v>0.32</v>
      </c>
      <c r="AT58" s="19" t="s">
        <v>1926</v>
      </c>
      <c r="AU58" s="19">
        <f t="shared" si="5"/>
        <v>7</v>
      </c>
      <c r="AV58" s="19">
        <f t="shared" si="3"/>
        <v>2.2400000000000002</v>
      </c>
      <c r="AW58" s="19" t="str">
        <f t="shared" si="4"/>
        <v>Nombre de rapports</v>
      </c>
      <c r="AX58" s="33"/>
      <c r="AY58" s="33"/>
      <c r="AZ58" s="33"/>
      <c r="BA58" s="33"/>
    </row>
    <row r="59" spans="1:53" ht="129.94999999999999" customHeight="1" x14ac:dyDescent="0.25">
      <c r="A59" s="41"/>
      <c r="B59" s="44" t="s">
        <v>646</v>
      </c>
      <c r="C59" s="42" t="s">
        <v>621</v>
      </c>
      <c r="D59" s="32" t="s">
        <v>643</v>
      </c>
      <c r="E59" s="32" t="s">
        <v>1308</v>
      </c>
      <c r="F59" s="32" t="s">
        <v>1244</v>
      </c>
      <c r="G59" s="41" t="s">
        <v>150</v>
      </c>
      <c r="H59" s="43" t="s">
        <v>1332</v>
      </c>
      <c r="I59" s="43" t="s">
        <v>1217</v>
      </c>
      <c r="J59" s="17" t="s">
        <v>134</v>
      </c>
      <c r="K59" s="32" t="s">
        <v>1187</v>
      </c>
      <c r="L59" s="32" t="s">
        <v>2043</v>
      </c>
      <c r="M59" s="41">
        <v>4</v>
      </c>
      <c r="N59" s="32" t="s">
        <v>235</v>
      </c>
      <c r="O59" s="42" t="s">
        <v>214</v>
      </c>
      <c r="P59" s="41" t="s">
        <v>992</v>
      </c>
      <c r="Q59" s="32"/>
      <c r="R59" s="32"/>
      <c r="S59" s="32" t="s">
        <v>1245</v>
      </c>
      <c r="T59" s="32" t="s">
        <v>1246</v>
      </c>
      <c r="U59" s="32" t="s">
        <v>1626</v>
      </c>
      <c r="V59" s="32" t="s">
        <v>1247</v>
      </c>
      <c r="W59" s="32" t="s">
        <v>1248</v>
      </c>
      <c r="X59" s="41"/>
      <c r="Y59" s="32"/>
      <c r="Z59" s="22" t="s">
        <v>933</v>
      </c>
      <c r="AA59" s="22" t="s">
        <v>933</v>
      </c>
      <c r="AB59" s="22" t="s">
        <v>933</v>
      </c>
      <c r="AC59" s="22" t="s">
        <v>933</v>
      </c>
      <c r="AD59" s="32" t="s">
        <v>1249</v>
      </c>
      <c r="AE59" s="32" t="s">
        <v>1244</v>
      </c>
      <c r="AF59" s="36" t="s">
        <v>134</v>
      </c>
      <c r="AG59" s="22"/>
      <c r="AH59" s="21"/>
      <c r="AI59" s="21">
        <v>0</v>
      </c>
      <c r="AJ59" s="22">
        <v>43397</v>
      </c>
      <c r="AK59" s="18">
        <v>39</v>
      </c>
      <c r="AL59" s="19" t="s">
        <v>935</v>
      </c>
      <c r="AM59" s="37">
        <v>0.61538461538461497</v>
      </c>
      <c r="AN59" s="23">
        <v>0.3</v>
      </c>
      <c r="AO59" s="21" t="s">
        <v>134</v>
      </c>
      <c r="AP59" s="24">
        <v>0.3</v>
      </c>
      <c r="AQ59" s="38">
        <f t="shared" si="6"/>
        <v>0.3</v>
      </c>
      <c r="AR59" s="39">
        <f t="shared" si="1"/>
        <v>0</v>
      </c>
      <c r="AS59" s="39">
        <f t="shared" si="7"/>
        <v>0.3</v>
      </c>
      <c r="AT59" s="19"/>
      <c r="AU59" s="19">
        <f t="shared" si="5"/>
        <v>4</v>
      </c>
      <c r="AV59" s="19">
        <f t="shared" si="3"/>
        <v>1.2</v>
      </c>
      <c r="AW59" s="19" t="str">
        <f t="shared" si="4"/>
        <v>Nombre de Rapports</v>
      </c>
      <c r="AX59" s="33"/>
      <c r="AY59" s="33"/>
      <c r="AZ59" s="33"/>
      <c r="BA59" s="33"/>
    </row>
    <row r="60" spans="1:53" ht="129.94999999999999" customHeight="1" x14ac:dyDescent="0.25">
      <c r="A60" s="41"/>
      <c r="B60" s="44" t="s">
        <v>647</v>
      </c>
      <c r="C60" s="42" t="s">
        <v>617</v>
      </c>
      <c r="D60" s="32" t="s">
        <v>639</v>
      </c>
      <c r="E60" s="32" t="s">
        <v>669</v>
      </c>
      <c r="F60" s="32" t="s">
        <v>112</v>
      </c>
      <c r="G60" s="41" t="s">
        <v>136</v>
      </c>
      <c r="H60" s="43" t="s">
        <v>1332</v>
      </c>
      <c r="I60" s="43" t="s">
        <v>146</v>
      </c>
      <c r="J60" s="17">
        <v>23000000000</v>
      </c>
      <c r="K60" s="32" t="s">
        <v>196</v>
      </c>
      <c r="L60" s="32" t="s">
        <v>205</v>
      </c>
      <c r="M60" s="41">
        <v>20.88</v>
      </c>
      <c r="N60" s="32" t="s">
        <v>232</v>
      </c>
      <c r="O60" s="42" t="s">
        <v>221</v>
      </c>
      <c r="P60" s="41" t="s">
        <v>215</v>
      </c>
      <c r="Q60" s="32" t="s">
        <v>248</v>
      </c>
      <c r="R60" s="32"/>
      <c r="S60" s="32" t="s">
        <v>266</v>
      </c>
      <c r="T60" s="32" t="s">
        <v>294</v>
      </c>
      <c r="U60" s="32" t="s">
        <v>378</v>
      </c>
      <c r="V60" s="32" t="s">
        <v>402</v>
      </c>
      <c r="W60" s="32" t="s">
        <v>403</v>
      </c>
      <c r="X60" s="41"/>
      <c r="Y60" s="32"/>
      <c r="Z60" s="22"/>
      <c r="AA60" s="22"/>
      <c r="AB60" s="22"/>
      <c r="AC60" s="22"/>
      <c r="AD60" s="32"/>
      <c r="AE60" s="32" t="s">
        <v>510</v>
      </c>
      <c r="AF60" s="36">
        <v>23000000000</v>
      </c>
      <c r="AG60" s="22"/>
      <c r="AH60" s="21"/>
      <c r="AI60" s="21"/>
      <c r="AJ60" s="22">
        <v>43891</v>
      </c>
      <c r="AK60" s="18">
        <v>720</v>
      </c>
      <c r="AL60" s="19" t="s">
        <v>582</v>
      </c>
      <c r="AM60" s="37">
        <f ca="1">(AK60-((TODAY())-AJ60))/AK60</f>
        <v>-0.99861111111111112</v>
      </c>
      <c r="AN60" s="23">
        <v>0.28000000000000003</v>
      </c>
      <c r="AO60" s="21">
        <v>0.26</v>
      </c>
      <c r="AP60" s="24">
        <v>0.28000000000000003</v>
      </c>
      <c r="AQ60" s="38">
        <f t="shared" si="6"/>
        <v>0.28000000000000003</v>
      </c>
      <c r="AR60" s="39">
        <f t="shared" si="1"/>
        <v>0</v>
      </c>
      <c r="AS60" s="39">
        <f t="shared" si="7"/>
        <v>0.28000000000000003</v>
      </c>
      <c r="AT60" s="19"/>
      <c r="AU60" s="19">
        <f t="shared" si="5"/>
        <v>20.88</v>
      </c>
      <c r="AV60" s="19">
        <f t="shared" si="3"/>
        <v>5.8464</v>
      </c>
      <c r="AW60" s="19" t="str">
        <f t="shared" si="4"/>
        <v>Km</v>
      </c>
      <c r="AX60" s="33"/>
      <c r="AY60" s="33"/>
      <c r="AZ60" s="33"/>
      <c r="BA60" s="33"/>
    </row>
    <row r="61" spans="1:53" ht="129.94999999999999" customHeight="1" x14ac:dyDescent="0.25">
      <c r="A61" s="41"/>
      <c r="B61" s="44" t="s">
        <v>646</v>
      </c>
      <c r="C61" s="42"/>
      <c r="D61" s="32" t="s">
        <v>631</v>
      </c>
      <c r="E61" s="32" t="s">
        <v>1989</v>
      </c>
      <c r="F61" s="32" t="s">
        <v>67</v>
      </c>
      <c r="G61" s="41" t="s">
        <v>132</v>
      </c>
      <c r="H61" s="43" t="s">
        <v>1332</v>
      </c>
      <c r="I61" s="43" t="s">
        <v>143</v>
      </c>
      <c r="J61" s="17">
        <v>105379877776.8</v>
      </c>
      <c r="K61" s="32" t="s">
        <v>168</v>
      </c>
      <c r="L61" s="32" t="s">
        <v>205</v>
      </c>
      <c r="M61" s="41">
        <v>73</v>
      </c>
      <c r="N61" s="32" t="s">
        <v>215</v>
      </c>
      <c r="O61" s="42" t="s">
        <v>214</v>
      </c>
      <c r="P61" s="41" t="s">
        <v>215</v>
      </c>
      <c r="Q61" s="32"/>
      <c r="R61" s="32"/>
      <c r="S61" s="32" t="s">
        <v>257</v>
      </c>
      <c r="T61" s="32" t="s">
        <v>268</v>
      </c>
      <c r="U61" s="32" t="s">
        <v>588</v>
      </c>
      <c r="V61" s="32" t="s">
        <v>334</v>
      </c>
      <c r="W61" s="32" t="s">
        <v>335</v>
      </c>
      <c r="X61" s="41"/>
      <c r="Y61" s="32"/>
      <c r="Z61" s="22"/>
      <c r="AA61" s="22"/>
      <c r="AB61" s="22"/>
      <c r="AC61" s="22"/>
      <c r="AD61" s="32" t="s">
        <v>436</v>
      </c>
      <c r="AE61" s="32" t="s">
        <v>67</v>
      </c>
      <c r="AF61" s="36">
        <v>105379877776.8</v>
      </c>
      <c r="AG61" s="22"/>
      <c r="AH61" s="21"/>
      <c r="AI61" s="21"/>
      <c r="AJ61" s="22">
        <v>44287</v>
      </c>
      <c r="AK61" s="18">
        <v>720</v>
      </c>
      <c r="AL61" s="19" t="s">
        <v>545</v>
      </c>
      <c r="AM61" s="37">
        <f ca="1">(AK61-((TODAY())-AJ61))/AK61</f>
        <v>-0.44861111111111113</v>
      </c>
      <c r="AN61" s="23">
        <v>0.25119999999999998</v>
      </c>
      <c r="AO61" s="23">
        <v>0.16420000000000001</v>
      </c>
      <c r="AP61" s="24">
        <v>0.24079999999999999</v>
      </c>
      <c r="AQ61" s="38">
        <f t="shared" si="6"/>
        <v>0.25119999999999998</v>
      </c>
      <c r="AR61" s="39">
        <f t="shared" si="1"/>
        <v>1.0399999999999993E-2</v>
      </c>
      <c r="AS61" s="39">
        <f t="shared" si="7"/>
        <v>0.25119999999999998</v>
      </c>
      <c r="AT61" s="19"/>
      <c r="AU61" s="19">
        <f t="shared" si="5"/>
        <v>73</v>
      </c>
      <c r="AV61" s="19">
        <f t="shared" si="3"/>
        <v>18.337599999999998</v>
      </c>
      <c r="AW61" s="19" t="str">
        <f t="shared" si="4"/>
        <v>Km</v>
      </c>
      <c r="AX61" s="33"/>
      <c r="AY61" s="33"/>
      <c r="AZ61" s="33"/>
      <c r="BA61" s="33"/>
    </row>
    <row r="62" spans="1:53" ht="129.94999999999999" customHeight="1" x14ac:dyDescent="0.25">
      <c r="A62" s="41"/>
      <c r="B62" s="44" t="s">
        <v>646</v>
      </c>
      <c r="C62" s="42" t="s">
        <v>608</v>
      </c>
      <c r="D62" s="32" t="s">
        <v>629</v>
      </c>
      <c r="E62" s="32" t="s">
        <v>1312</v>
      </c>
      <c r="F62" s="32" t="s">
        <v>61</v>
      </c>
      <c r="G62" s="41" t="s">
        <v>137</v>
      </c>
      <c r="H62" s="43" t="s">
        <v>1332</v>
      </c>
      <c r="I62" s="43" t="s">
        <v>141</v>
      </c>
      <c r="J62" s="17">
        <v>12000000000</v>
      </c>
      <c r="K62" s="32" t="s">
        <v>169</v>
      </c>
      <c r="L62" s="32" t="s">
        <v>2044</v>
      </c>
      <c r="M62" s="41">
        <v>26</v>
      </c>
      <c r="N62" s="32"/>
      <c r="O62" s="42" t="s">
        <v>214</v>
      </c>
      <c r="P62" s="41" t="s">
        <v>223</v>
      </c>
      <c r="Q62" s="32" t="s">
        <v>1419</v>
      </c>
      <c r="R62" s="32" t="s">
        <v>1418</v>
      </c>
      <c r="S62" s="32" t="s">
        <v>258</v>
      </c>
      <c r="T62" s="32" t="s">
        <v>259</v>
      </c>
      <c r="U62" s="32" t="s">
        <v>589</v>
      </c>
      <c r="V62" s="32" t="s">
        <v>336</v>
      </c>
      <c r="W62" s="32"/>
      <c r="X62" s="41"/>
      <c r="Y62" s="32"/>
      <c r="Z62" s="22"/>
      <c r="AA62" s="22"/>
      <c r="AB62" s="22"/>
      <c r="AC62" s="22"/>
      <c r="AD62" s="32" t="s">
        <v>431</v>
      </c>
      <c r="AE62" s="32" t="s">
        <v>61</v>
      </c>
      <c r="AF62" s="36">
        <v>9515881653.0799999</v>
      </c>
      <c r="AG62" s="22"/>
      <c r="AH62" s="21"/>
      <c r="AI62" s="21"/>
      <c r="AJ62" s="22">
        <v>44133</v>
      </c>
      <c r="AK62" s="18">
        <v>930</v>
      </c>
      <c r="AL62" s="19" t="s">
        <v>543</v>
      </c>
      <c r="AM62" s="37">
        <f ca="1">(AK62-((TODAY())-AJ62))/AK62</f>
        <v>-0.2870967741935484</v>
      </c>
      <c r="AN62" s="23">
        <v>0.15</v>
      </c>
      <c r="AO62" s="23">
        <v>0.2</v>
      </c>
      <c r="AP62" s="24">
        <v>0.15</v>
      </c>
      <c r="AQ62" s="38">
        <f t="shared" si="6"/>
        <v>0.15</v>
      </c>
      <c r="AR62" s="39">
        <f t="shared" si="1"/>
        <v>0</v>
      </c>
      <c r="AS62" s="39">
        <f t="shared" si="7"/>
        <v>0.15</v>
      </c>
      <c r="AT62" s="19" t="s">
        <v>1212</v>
      </c>
      <c r="AU62" s="19">
        <f t="shared" si="5"/>
        <v>26</v>
      </c>
      <c r="AV62" s="19">
        <f t="shared" si="3"/>
        <v>3.9</v>
      </c>
      <c r="AW62" s="19" t="str">
        <f t="shared" si="4"/>
        <v>Nombre de rapports</v>
      </c>
      <c r="AX62" s="33"/>
      <c r="AY62" s="33"/>
      <c r="AZ62" s="33"/>
      <c r="BA62" s="33"/>
    </row>
    <row r="63" spans="1:53" ht="129.94999999999999" customHeight="1" x14ac:dyDescent="0.25">
      <c r="A63" s="41"/>
      <c r="B63" s="44" t="s">
        <v>646</v>
      </c>
      <c r="C63" s="42" t="s">
        <v>608</v>
      </c>
      <c r="D63" s="32" t="s">
        <v>629</v>
      </c>
      <c r="E63" s="32" t="s">
        <v>1312</v>
      </c>
      <c r="F63" s="32" t="s">
        <v>63</v>
      </c>
      <c r="G63" s="41" t="s">
        <v>132</v>
      </c>
      <c r="H63" s="43" t="s">
        <v>1332</v>
      </c>
      <c r="I63" s="43" t="s">
        <v>142</v>
      </c>
      <c r="J63" s="17">
        <v>81808381500</v>
      </c>
      <c r="K63" s="32" t="s">
        <v>171</v>
      </c>
      <c r="L63" s="32" t="s">
        <v>205</v>
      </c>
      <c r="M63" s="41">
        <v>85</v>
      </c>
      <c r="N63" s="32" t="s">
        <v>207</v>
      </c>
      <c r="O63" s="42" t="s">
        <v>221</v>
      </c>
      <c r="P63" s="41" t="s">
        <v>215</v>
      </c>
      <c r="Q63" s="32" t="s">
        <v>1420</v>
      </c>
      <c r="R63" s="32" t="s">
        <v>1421</v>
      </c>
      <c r="S63" s="32" t="s">
        <v>260</v>
      </c>
      <c r="T63" s="32" t="s">
        <v>262</v>
      </c>
      <c r="U63" s="32" t="s">
        <v>587</v>
      </c>
      <c r="V63" s="32" t="s">
        <v>339</v>
      </c>
      <c r="W63" s="32" t="s">
        <v>340</v>
      </c>
      <c r="X63" s="41"/>
      <c r="Y63" s="32"/>
      <c r="Z63" s="22"/>
      <c r="AA63" s="22"/>
      <c r="AB63" s="22"/>
      <c r="AC63" s="22"/>
      <c r="AD63" s="32" t="s">
        <v>432</v>
      </c>
      <c r="AE63" s="32" t="s">
        <v>497</v>
      </c>
      <c r="AF63" s="36">
        <v>126557493203</v>
      </c>
      <c r="AG63" s="22"/>
      <c r="AH63" s="21"/>
      <c r="AI63" s="21"/>
      <c r="AJ63" s="22">
        <v>44156</v>
      </c>
      <c r="AK63" s="18">
        <v>900</v>
      </c>
      <c r="AL63" s="19" t="s">
        <v>545</v>
      </c>
      <c r="AM63" s="37">
        <f ca="1">(AK63-((TODAY())-AJ63))/AK63</f>
        <v>-0.30444444444444446</v>
      </c>
      <c r="AN63" s="23">
        <v>0.13200000000000001</v>
      </c>
      <c r="AO63" s="23">
        <v>3.95E-2</v>
      </c>
      <c r="AP63" s="24">
        <v>0.13200000000000001</v>
      </c>
      <c r="AQ63" s="38">
        <f t="shared" si="6"/>
        <v>0.13200000000000001</v>
      </c>
      <c r="AR63" s="39">
        <f t="shared" si="1"/>
        <v>0</v>
      </c>
      <c r="AS63" s="39">
        <f t="shared" si="7"/>
        <v>0.13200000000000001</v>
      </c>
      <c r="AT63" s="19" t="s">
        <v>1923</v>
      </c>
      <c r="AU63" s="19">
        <f t="shared" si="5"/>
        <v>85</v>
      </c>
      <c r="AV63" s="19">
        <f t="shared" si="3"/>
        <v>11.22</v>
      </c>
      <c r="AW63" s="19" t="str">
        <f t="shared" si="4"/>
        <v>Km</v>
      </c>
      <c r="AX63" s="33"/>
      <c r="AY63" s="33"/>
      <c r="AZ63" s="33"/>
      <c r="BA63" s="33"/>
    </row>
    <row r="64" spans="1:53" ht="129.94999999999999" customHeight="1" x14ac:dyDescent="0.25">
      <c r="A64" s="41"/>
      <c r="B64" s="44">
        <v>206</v>
      </c>
      <c r="C64" s="42">
        <v>304</v>
      </c>
      <c r="D64" s="32" t="s">
        <v>627</v>
      </c>
      <c r="E64" s="32" t="s">
        <v>652</v>
      </c>
      <c r="F64" s="32" t="s">
        <v>55</v>
      </c>
      <c r="G64" s="41" t="s">
        <v>132</v>
      </c>
      <c r="H64" s="43" t="s">
        <v>1332</v>
      </c>
      <c r="I64" s="43" t="s">
        <v>139</v>
      </c>
      <c r="J64" s="17">
        <v>22000000000</v>
      </c>
      <c r="K64" s="32" t="s">
        <v>1928</v>
      </c>
      <c r="L64" s="32" t="s">
        <v>205</v>
      </c>
      <c r="M64" s="41">
        <v>2.56</v>
      </c>
      <c r="N64" s="32" t="s">
        <v>206</v>
      </c>
      <c r="O64" s="42" t="s">
        <v>214</v>
      </c>
      <c r="P64" s="41" t="s">
        <v>1016</v>
      </c>
      <c r="Q64" s="32" t="s">
        <v>1407</v>
      </c>
      <c r="R64" s="32" t="s">
        <v>1408</v>
      </c>
      <c r="S64" s="32" t="s">
        <v>254</v>
      </c>
      <c r="T64" s="32" t="s">
        <v>255</v>
      </c>
      <c r="U64" s="32" t="s">
        <v>587</v>
      </c>
      <c r="V64" s="32" t="s">
        <v>323</v>
      </c>
      <c r="W64" s="32" t="s">
        <v>324</v>
      </c>
      <c r="X64" s="41"/>
      <c r="Y64" s="32"/>
      <c r="Z64" s="22" t="s">
        <v>933</v>
      </c>
      <c r="AA64" s="22" t="s">
        <v>933</v>
      </c>
      <c r="AB64" s="22" t="s">
        <v>933</v>
      </c>
      <c r="AC64" s="22" t="s">
        <v>933</v>
      </c>
      <c r="AD64" s="32" t="s">
        <v>429</v>
      </c>
      <c r="AE64" s="32" t="s">
        <v>55</v>
      </c>
      <c r="AF64" s="36">
        <v>11539899163.360001</v>
      </c>
      <c r="AG64" s="22"/>
      <c r="AH64" s="21"/>
      <c r="AI64" s="21"/>
      <c r="AJ64" s="22">
        <v>44431</v>
      </c>
      <c r="AK64" s="18">
        <v>210</v>
      </c>
      <c r="AL64" s="19" t="s">
        <v>540</v>
      </c>
      <c r="AM64" s="37">
        <v>0.21690000000000001</v>
      </c>
      <c r="AN64" s="23">
        <v>0.129</v>
      </c>
      <c r="AO64" s="21">
        <v>15</v>
      </c>
      <c r="AP64" s="24">
        <v>0.1033</v>
      </c>
      <c r="AQ64" s="38">
        <f t="shared" si="6"/>
        <v>0.129</v>
      </c>
      <c r="AR64" s="39">
        <f t="shared" si="1"/>
        <v>2.5700000000000001E-2</v>
      </c>
      <c r="AS64" s="39">
        <f t="shared" si="7"/>
        <v>0.129</v>
      </c>
      <c r="AT64" s="19" t="s">
        <v>1929</v>
      </c>
      <c r="AU64" s="19">
        <f t="shared" si="5"/>
        <v>2.56</v>
      </c>
      <c r="AV64" s="19">
        <f t="shared" si="3"/>
        <v>0.33024000000000003</v>
      </c>
      <c r="AW64" s="19" t="str">
        <f t="shared" si="4"/>
        <v>Km</v>
      </c>
      <c r="AX64" s="33"/>
      <c r="AY64" s="33"/>
      <c r="AZ64" s="33"/>
      <c r="BA64" s="33"/>
    </row>
    <row r="65" spans="1:53" ht="129.94999999999999" customHeight="1" x14ac:dyDescent="0.25">
      <c r="A65" s="41"/>
      <c r="B65" s="44" t="s">
        <v>646</v>
      </c>
      <c r="C65" s="42" t="s">
        <v>607</v>
      </c>
      <c r="D65" s="32" t="s">
        <v>627</v>
      </c>
      <c r="E65" s="32" t="s">
        <v>993</v>
      </c>
      <c r="F65" s="32" t="s">
        <v>55</v>
      </c>
      <c r="G65" s="41" t="s">
        <v>132</v>
      </c>
      <c r="H65" s="43" t="s">
        <v>1332</v>
      </c>
      <c r="I65" s="43" t="s">
        <v>139</v>
      </c>
      <c r="J65" s="17">
        <v>22000000000</v>
      </c>
      <c r="K65" s="32" t="s">
        <v>163</v>
      </c>
      <c r="L65" s="32" t="s">
        <v>205</v>
      </c>
      <c r="M65" s="41">
        <v>2.56</v>
      </c>
      <c r="N65" s="32" t="s">
        <v>206</v>
      </c>
      <c r="O65" s="42" t="s">
        <v>214</v>
      </c>
      <c r="P65" s="41" t="s">
        <v>1016</v>
      </c>
      <c r="Q65" s="32" t="s">
        <v>1407</v>
      </c>
      <c r="R65" s="32" t="s">
        <v>1408</v>
      </c>
      <c r="S65" s="32" t="s">
        <v>254</v>
      </c>
      <c r="T65" s="32" t="s">
        <v>255</v>
      </c>
      <c r="U65" s="32" t="s">
        <v>587</v>
      </c>
      <c r="V65" s="32" t="s">
        <v>323</v>
      </c>
      <c r="W65" s="32" t="s">
        <v>324</v>
      </c>
      <c r="X65" s="41"/>
      <c r="Y65" s="32"/>
      <c r="Z65" s="22"/>
      <c r="AA65" s="22"/>
      <c r="AB65" s="22"/>
      <c r="AC65" s="22"/>
      <c r="AD65" s="32" t="s">
        <v>429</v>
      </c>
      <c r="AE65" s="32" t="s">
        <v>55</v>
      </c>
      <c r="AF65" s="36">
        <v>11539899163.360001</v>
      </c>
      <c r="AG65" s="22"/>
      <c r="AH65" s="21"/>
      <c r="AI65" s="21"/>
      <c r="AJ65" s="22">
        <v>44431</v>
      </c>
      <c r="AK65" s="18">
        <v>350</v>
      </c>
      <c r="AL65" s="19" t="s">
        <v>541</v>
      </c>
      <c r="AM65" s="37">
        <v>0.16980000000000001</v>
      </c>
      <c r="AN65" s="23">
        <v>0.1139</v>
      </c>
      <c r="AO65" s="23"/>
      <c r="AP65" s="24">
        <v>0.1139</v>
      </c>
      <c r="AQ65" s="38">
        <f t="shared" si="6"/>
        <v>0.1139</v>
      </c>
      <c r="AR65" s="39">
        <f t="shared" si="1"/>
        <v>0</v>
      </c>
      <c r="AS65" s="39">
        <f t="shared" si="7"/>
        <v>0.1139</v>
      </c>
      <c r="AT65" s="19" t="s">
        <v>1996</v>
      </c>
      <c r="AU65" s="19">
        <f t="shared" si="5"/>
        <v>2.56</v>
      </c>
      <c r="AV65" s="19">
        <f t="shared" si="3"/>
        <v>0.29158400000000001</v>
      </c>
      <c r="AW65" s="19" t="str">
        <f t="shared" si="4"/>
        <v>Km</v>
      </c>
      <c r="AX65" s="33"/>
      <c r="AY65" s="33"/>
      <c r="AZ65" s="33"/>
      <c r="BA65" s="33"/>
    </row>
    <row r="66" spans="1:53" ht="129.94999999999999" customHeight="1" x14ac:dyDescent="0.25">
      <c r="A66" s="41"/>
      <c r="B66" s="44" t="s">
        <v>646</v>
      </c>
      <c r="C66" s="42" t="s">
        <v>611</v>
      </c>
      <c r="D66" s="32" t="s">
        <v>632</v>
      </c>
      <c r="E66" s="32" t="s">
        <v>652</v>
      </c>
      <c r="F66" s="32" t="s">
        <v>69</v>
      </c>
      <c r="G66" s="41" t="s">
        <v>135</v>
      </c>
      <c r="H66" s="43" t="s">
        <v>1332</v>
      </c>
      <c r="I66" s="43" t="s">
        <v>1334</v>
      </c>
      <c r="J66" s="17">
        <v>149060745</v>
      </c>
      <c r="K66" s="32" t="s">
        <v>176</v>
      </c>
      <c r="L66" s="32" t="s">
        <v>205</v>
      </c>
      <c r="M66" s="41"/>
      <c r="N66" s="32" t="s">
        <v>227</v>
      </c>
      <c r="O66" s="42" t="s">
        <v>214</v>
      </c>
      <c r="P66" s="41" t="s">
        <v>215</v>
      </c>
      <c r="Q66" s="32"/>
      <c r="R66" s="32"/>
      <c r="S66" s="32"/>
      <c r="T66" s="32"/>
      <c r="U66" s="32" t="s">
        <v>594</v>
      </c>
      <c r="V66" s="32" t="s">
        <v>349</v>
      </c>
      <c r="W66" s="32" t="s">
        <v>349</v>
      </c>
      <c r="X66" s="41"/>
      <c r="Y66" s="32"/>
      <c r="Z66" s="22"/>
      <c r="AA66" s="22"/>
      <c r="AB66" s="22"/>
      <c r="AC66" s="22"/>
      <c r="AD66" s="32" t="s">
        <v>438</v>
      </c>
      <c r="AE66" s="32" t="s">
        <v>69</v>
      </c>
      <c r="AF66" s="36">
        <v>149060745</v>
      </c>
      <c r="AG66" s="22"/>
      <c r="AH66" s="21"/>
      <c r="AI66" s="21"/>
      <c r="AJ66" s="22"/>
      <c r="AK66" s="18">
        <v>720</v>
      </c>
      <c r="AL66" s="19" t="s">
        <v>549</v>
      </c>
      <c r="AM66" s="37">
        <f ca="1">(AK66-((TODAY())-AJ66))/AK66</f>
        <v>-61.958333333333336</v>
      </c>
      <c r="AN66" s="23">
        <v>0.06</v>
      </c>
      <c r="AO66" s="21"/>
      <c r="AP66" s="24">
        <v>0.06</v>
      </c>
      <c r="AQ66" s="38">
        <f t="shared" si="6"/>
        <v>0.06</v>
      </c>
      <c r="AR66" s="39">
        <f t="shared" si="1"/>
        <v>0</v>
      </c>
      <c r="AS66" s="39">
        <f t="shared" si="7"/>
        <v>0.06</v>
      </c>
      <c r="AT66" s="19"/>
      <c r="AU66" s="19">
        <f t="shared" si="5"/>
        <v>0</v>
      </c>
      <c r="AV66" s="19">
        <f t="shared" si="3"/>
        <v>0</v>
      </c>
      <c r="AW66" s="19" t="str">
        <f t="shared" si="4"/>
        <v>Km</v>
      </c>
      <c r="AX66" s="33"/>
      <c r="AY66" s="33"/>
      <c r="AZ66" s="33"/>
      <c r="BA66" s="33"/>
    </row>
    <row r="67" spans="1:53" ht="129.94999999999999" customHeight="1" x14ac:dyDescent="0.25">
      <c r="A67" s="41"/>
      <c r="B67" s="44" t="s">
        <v>646</v>
      </c>
      <c r="C67" s="42" t="s">
        <v>621</v>
      </c>
      <c r="D67" s="32" t="s">
        <v>643</v>
      </c>
      <c r="E67" s="32" t="s">
        <v>1308</v>
      </c>
      <c r="F67" s="32" t="s">
        <v>1257</v>
      </c>
      <c r="G67" s="41" t="s">
        <v>137</v>
      </c>
      <c r="H67" s="43" t="s">
        <v>1332</v>
      </c>
      <c r="I67" s="43" t="s">
        <v>1217</v>
      </c>
      <c r="J67" s="17">
        <v>26550370000</v>
      </c>
      <c r="K67" s="32" t="s">
        <v>1105</v>
      </c>
      <c r="L67" s="32" t="s">
        <v>2044</v>
      </c>
      <c r="M67" s="41">
        <v>12</v>
      </c>
      <c r="N67" s="32" t="s">
        <v>224</v>
      </c>
      <c r="O67" s="42" t="s">
        <v>214</v>
      </c>
      <c r="P67" s="41" t="s">
        <v>1251</v>
      </c>
      <c r="Q67" s="32" t="s">
        <v>1505</v>
      </c>
      <c r="R67" s="32" t="s">
        <v>1535</v>
      </c>
      <c r="S67" s="32" t="s">
        <v>1252</v>
      </c>
      <c r="T67" s="32" t="s">
        <v>1258</v>
      </c>
      <c r="U67" s="32" t="s">
        <v>378</v>
      </c>
      <c r="V67" s="32" t="s">
        <v>1254</v>
      </c>
      <c r="W67" s="32" t="s">
        <v>1254</v>
      </c>
      <c r="X67" s="41"/>
      <c r="Y67" s="32"/>
      <c r="Z67" s="22" t="s">
        <v>933</v>
      </c>
      <c r="AA67" s="22" t="s">
        <v>933</v>
      </c>
      <c r="AB67" s="22" t="s">
        <v>933</v>
      </c>
      <c r="AC67" s="22" t="s">
        <v>933</v>
      </c>
      <c r="AD67" s="32" t="s">
        <v>1259</v>
      </c>
      <c r="AE67" s="32" t="s">
        <v>1260</v>
      </c>
      <c r="AF67" s="36">
        <v>218088351859.82001</v>
      </c>
      <c r="AG67" s="22"/>
      <c r="AH67" s="21"/>
      <c r="AI67" s="21"/>
      <c r="AJ67" s="22"/>
      <c r="AK67" s="18">
        <v>0</v>
      </c>
      <c r="AL67" s="19" t="s">
        <v>540</v>
      </c>
      <c r="AM67" s="37">
        <v>5.67E-2</v>
      </c>
      <c r="AN67" s="23">
        <v>0.05</v>
      </c>
      <c r="AO67" s="21" t="s">
        <v>134</v>
      </c>
      <c r="AP67" s="24">
        <v>0.05</v>
      </c>
      <c r="AQ67" s="38">
        <f t="shared" ref="AQ67:AQ86" si="8">AN67</f>
        <v>0.05</v>
      </c>
      <c r="AR67" s="39">
        <f t="shared" ref="AR67:AR130" si="9">AQ67-AP67</f>
        <v>0</v>
      </c>
      <c r="AS67" s="39">
        <f t="shared" ref="AS67:AS86" si="10">AN67</f>
        <v>0.05</v>
      </c>
      <c r="AT67" s="19"/>
      <c r="AU67" s="19">
        <f t="shared" si="5"/>
        <v>12</v>
      </c>
      <c r="AV67" s="19">
        <f t="shared" ref="AV67:AV130" si="11">+AS67*M67</f>
        <v>0.60000000000000009</v>
      </c>
      <c r="AW67" s="19" t="str">
        <f t="shared" ref="AW67:AW130" si="12">+L67</f>
        <v>Nombre de rapports</v>
      </c>
      <c r="AX67" s="33"/>
      <c r="AY67" s="33"/>
      <c r="AZ67" s="33"/>
      <c r="BA67" s="33"/>
    </row>
    <row r="68" spans="1:53" ht="129.94999999999999" customHeight="1" x14ac:dyDescent="0.25">
      <c r="A68" s="41"/>
      <c r="B68" s="44" t="s">
        <v>646</v>
      </c>
      <c r="C68" s="42" t="s">
        <v>621</v>
      </c>
      <c r="D68" s="32" t="s">
        <v>643</v>
      </c>
      <c r="E68" s="32" t="s">
        <v>1308</v>
      </c>
      <c r="F68" s="32" t="s">
        <v>1250</v>
      </c>
      <c r="G68" s="41" t="s">
        <v>132</v>
      </c>
      <c r="H68" s="43" t="s">
        <v>1332</v>
      </c>
      <c r="I68" s="43" t="s">
        <v>1217</v>
      </c>
      <c r="J68" s="17">
        <v>521174480750</v>
      </c>
      <c r="K68" s="32" t="s">
        <v>1105</v>
      </c>
      <c r="L68" s="32" t="s">
        <v>205</v>
      </c>
      <c r="M68" s="41">
        <v>101.72000000000003</v>
      </c>
      <c r="N68" s="32" t="s">
        <v>944</v>
      </c>
      <c r="O68" s="42" t="s">
        <v>214</v>
      </c>
      <c r="P68" s="41" t="s">
        <v>1251</v>
      </c>
      <c r="Q68" s="32" t="s">
        <v>1533</v>
      </c>
      <c r="R68" s="32" t="s">
        <v>1534</v>
      </c>
      <c r="S68" s="32" t="s">
        <v>1252</v>
      </c>
      <c r="T68" s="32" t="s">
        <v>1253</v>
      </c>
      <c r="U68" s="32" t="s">
        <v>378</v>
      </c>
      <c r="V68" s="32" t="s">
        <v>1254</v>
      </c>
      <c r="W68" s="32" t="s">
        <v>1254</v>
      </c>
      <c r="X68" s="41"/>
      <c r="Y68" s="32"/>
      <c r="Z68" s="22" t="s">
        <v>933</v>
      </c>
      <c r="AA68" s="22" t="s">
        <v>933</v>
      </c>
      <c r="AB68" s="22" t="s">
        <v>933</v>
      </c>
      <c r="AC68" s="22" t="s">
        <v>933</v>
      </c>
      <c r="AD68" s="32" t="s">
        <v>1255</v>
      </c>
      <c r="AE68" s="32" t="s">
        <v>1256</v>
      </c>
      <c r="AF68" s="36">
        <v>154106079955.84</v>
      </c>
      <c r="AG68" s="22"/>
      <c r="AH68" s="21"/>
      <c r="AI68" s="21">
        <v>0</v>
      </c>
      <c r="AJ68" s="22">
        <v>44431</v>
      </c>
      <c r="AK68" s="18">
        <v>0</v>
      </c>
      <c r="AL68" s="19" t="s">
        <v>540</v>
      </c>
      <c r="AM68" s="37">
        <v>6.54E-2</v>
      </c>
      <c r="AN68" s="23">
        <v>0.05</v>
      </c>
      <c r="AO68" s="21" t="s">
        <v>134</v>
      </c>
      <c r="AP68" s="24">
        <v>0.05</v>
      </c>
      <c r="AQ68" s="38">
        <f t="shared" si="8"/>
        <v>0.05</v>
      </c>
      <c r="AR68" s="39">
        <f t="shared" si="9"/>
        <v>0</v>
      </c>
      <c r="AS68" s="39">
        <f t="shared" si="10"/>
        <v>0.05</v>
      </c>
      <c r="AT68" s="19" t="s">
        <v>2013</v>
      </c>
      <c r="AU68" s="19">
        <f t="shared" ref="AU68:AU131" si="13">M68</f>
        <v>101.72000000000003</v>
      </c>
      <c r="AV68" s="19">
        <f t="shared" si="11"/>
        <v>5.0860000000000021</v>
      </c>
      <c r="AW68" s="19" t="str">
        <f t="shared" si="12"/>
        <v>Km</v>
      </c>
      <c r="AX68" s="33"/>
      <c r="AY68" s="33"/>
      <c r="AZ68" s="33"/>
      <c r="BA68" s="33"/>
    </row>
    <row r="69" spans="1:53" ht="129.94999999999999" customHeight="1" x14ac:dyDescent="0.25">
      <c r="A69" s="41"/>
      <c r="B69" s="44" t="s">
        <v>646</v>
      </c>
      <c r="C69" s="42" t="s">
        <v>941</v>
      </c>
      <c r="D69" s="32" t="s">
        <v>690</v>
      </c>
      <c r="E69" s="32" t="s">
        <v>652</v>
      </c>
      <c r="F69" s="32" t="s">
        <v>690</v>
      </c>
      <c r="G69" s="41" t="s">
        <v>135</v>
      </c>
      <c r="H69" s="43" t="s">
        <v>1332</v>
      </c>
      <c r="I69" s="43" t="s">
        <v>691</v>
      </c>
      <c r="J69" s="17" t="s">
        <v>692</v>
      </c>
      <c r="K69" s="32" t="s">
        <v>693</v>
      </c>
      <c r="L69" s="32" t="s">
        <v>208</v>
      </c>
      <c r="M69" s="32">
        <v>132</v>
      </c>
      <c r="N69" s="32" t="s">
        <v>680</v>
      </c>
      <c r="O69" s="42" t="s">
        <v>221</v>
      </c>
      <c r="P69" s="41" t="s">
        <v>694</v>
      </c>
      <c r="Q69" s="32" t="s">
        <v>695</v>
      </c>
      <c r="R69" s="32"/>
      <c r="S69" s="32" t="s">
        <v>696</v>
      </c>
      <c r="T69" s="32" t="s">
        <v>697</v>
      </c>
      <c r="U69" s="32" t="s">
        <v>588</v>
      </c>
      <c r="V69" s="32" t="s">
        <v>380</v>
      </c>
      <c r="W69" s="32" t="s">
        <v>698</v>
      </c>
      <c r="X69" s="41" t="s">
        <v>699</v>
      </c>
      <c r="Y69" s="32">
        <v>30</v>
      </c>
      <c r="Z69" s="22"/>
      <c r="AA69" s="22"/>
      <c r="AB69" s="22"/>
      <c r="AC69" s="22"/>
      <c r="AD69" s="32" t="s">
        <v>700</v>
      </c>
      <c r="AE69" s="32" t="s">
        <v>701</v>
      </c>
      <c r="AF69" s="36" t="s">
        <v>692</v>
      </c>
      <c r="AG69" s="22"/>
      <c r="AH69" s="21"/>
      <c r="AI69" s="21" t="s">
        <v>692</v>
      </c>
      <c r="AJ69" s="22">
        <v>44487</v>
      </c>
      <c r="AK69" s="18">
        <v>720</v>
      </c>
      <c r="AL69" s="19" t="s">
        <v>702</v>
      </c>
      <c r="AM69" s="37">
        <f ca="1">(AK69-((TODAY())-AJ69))/AK69</f>
        <v>-0.17083333333333334</v>
      </c>
      <c r="AN69" s="23">
        <v>2.9999999999999997E-4</v>
      </c>
      <c r="AO69" s="23">
        <v>0</v>
      </c>
      <c r="AP69" s="24">
        <v>2.9999999999999997E-4</v>
      </c>
      <c r="AQ69" s="38">
        <f t="shared" si="8"/>
        <v>2.9999999999999997E-4</v>
      </c>
      <c r="AR69" s="39">
        <f t="shared" si="9"/>
        <v>0</v>
      </c>
      <c r="AS69" s="39">
        <f t="shared" si="10"/>
        <v>2.9999999999999997E-4</v>
      </c>
      <c r="AT69" s="19" t="s">
        <v>2045</v>
      </c>
      <c r="AU69" s="19">
        <f t="shared" si="13"/>
        <v>132</v>
      </c>
      <c r="AV69" s="19">
        <f t="shared" si="11"/>
        <v>3.9599999999999996E-2</v>
      </c>
      <c r="AW69" s="19" t="str">
        <f t="shared" si="12"/>
        <v>ML d'ouvrage</v>
      </c>
      <c r="AX69" s="33"/>
      <c r="AY69" s="33"/>
      <c r="AZ69" s="33"/>
      <c r="BA69" s="33"/>
    </row>
    <row r="70" spans="1:53" ht="129.94999999999999" customHeight="1" x14ac:dyDescent="0.25">
      <c r="A70" s="41"/>
      <c r="B70" s="44" t="s">
        <v>646</v>
      </c>
      <c r="C70" s="42" t="s">
        <v>610</v>
      </c>
      <c r="D70" s="32" t="s">
        <v>630</v>
      </c>
      <c r="E70" s="32" t="s">
        <v>652</v>
      </c>
      <c r="F70" s="32" t="s">
        <v>967</v>
      </c>
      <c r="G70" s="41" t="s">
        <v>150</v>
      </c>
      <c r="H70" s="43" t="s">
        <v>1332</v>
      </c>
      <c r="I70" s="43" t="s">
        <v>968</v>
      </c>
      <c r="J70" s="17">
        <v>130000000</v>
      </c>
      <c r="K70" s="32" t="s">
        <v>942</v>
      </c>
      <c r="L70" s="32" t="s">
        <v>2043</v>
      </c>
      <c r="M70" s="41">
        <v>3</v>
      </c>
      <c r="N70" s="32" t="s">
        <v>224</v>
      </c>
      <c r="O70" s="42" t="s">
        <v>214</v>
      </c>
      <c r="P70" s="41" t="str">
        <f>N70</f>
        <v>Nombre de rapports validés</v>
      </c>
      <c r="Q70" s="32" t="s">
        <v>1431</v>
      </c>
      <c r="R70" s="32" t="s">
        <v>1433</v>
      </c>
      <c r="S70" s="32" t="s">
        <v>269</v>
      </c>
      <c r="T70" s="32" t="s">
        <v>270</v>
      </c>
      <c r="U70" s="32" t="s">
        <v>593</v>
      </c>
      <c r="V70" s="32" t="s">
        <v>348</v>
      </c>
      <c r="W70" s="32" t="s">
        <v>347</v>
      </c>
      <c r="X70" s="41"/>
      <c r="Y70" s="32"/>
      <c r="Z70" s="22" t="s">
        <v>933</v>
      </c>
      <c r="AA70" s="22" t="s">
        <v>933</v>
      </c>
      <c r="AB70" s="22" t="s">
        <v>933</v>
      </c>
      <c r="AC70" s="22" t="s">
        <v>933</v>
      </c>
      <c r="AD70" s="32">
        <v>0</v>
      </c>
      <c r="AE70" s="32" t="s">
        <v>969</v>
      </c>
      <c r="AF70" s="36" t="s">
        <v>970</v>
      </c>
      <c r="AG70" s="22"/>
      <c r="AH70" s="21"/>
      <c r="AI70" s="21">
        <v>0</v>
      </c>
      <c r="AJ70" s="22"/>
      <c r="AK70" s="18">
        <v>0</v>
      </c>
      <c r="AL70" s="19" t="s">
        <v>951</v>
      </c>
      <c r="AM70" s="37">
        <v>0</v>
      </c>
      <c r="AN70" s="23">
        <v>0</v>
      </c>
      <c r="AO70" s="21">
        <v>0</v>
      </c>
      <c r="AP70" s="24">
        <v>0</v>
      </c>
      <c r="AQ70" s="38">
        <f t="shared" si="8"/>
        <v>0</v>
      </c>
      <c r="AR70" s="39">
        <f t="shared" si="9"/>
        <v>0</v>
      </c>
      <c r="AS70" s="39">
        <f t="shared" si="10"/>
        <v>0</v>
      </c>
      <c r="AT70" s="19" t="s">
        <v>971</v>
      </c>
      <c r="AU70" s="19">
        <f t="shared" si="13"/>
        <v>3</v>
      </c>
      <c r="AV70" s="19">
        <f t="shared" si="11"/>
        <v>0</v>
      </c>
      <c r="AW70" s="19" t="str">
        <f t="shared" si="12"/>
        <v>Nombre de Rapports</v>
      </c>
      <c r="AX70" s="33"/>
      <c r="AY70" s="33"/>
      <c r="AZ70" s="33"/>
      <c r="BA70" s="33"/>
    </row>
    <row r="71" spans="1:53" ht="129.94999999999999" customHeight="1" x14ac:dyDescent="0.25">
      <c r="A71" s="41"/>
      <c r="B71" s="44" t="s">
        <v>646</v>
      </c>
      <c r="C71" s="42" t="s">
        <v>607</v>
      </c>
      <c r="D71" s="32" t="s">
        <v>627</v>
      </c>
      <c r="E71" s="32" t="s">
        <v>993</v>
      </c>
      <c r="F71" s="32" t="s">
        <v>1025</v>
      </c>
      <c r="G71" s="41" t="s">
        <v>137</v>
      </c>
      <c r="H71" s="43" t="s">
        <v>1332</v>
      </c>
      <c r="I71" s="43" t="s">
        <v>139</v>
      </c>
      <c r="J71" s="17">
        <v>0</v>
      </c>
      <c r="K71" s="32" t="s">
        <v>995</v>
      </c>
      <c r="L71" s="32" t="s">
        <v>2044</v>
      </c>
      <c r="M71" s="41">
        <v>3</v>
      </c>
      <c r="N71" s="32" t="s">
        <v>1026</v>
      </c>
      <c r="O71" s="42" t="s">
        <v>214</v>
      </c>
      <c r="P71" s="41" t="str">
        <f>N71</f>
        <v xml:space="preserve">- Rapport de Suivi Environnemental (RSE) Trimestriel
</v>
      </c>
      <c r="Q71" s="32">
        <v>0</v>
      </c>
      <c r="R71" s="32"/>
      <c r="S71" s="32" t="s">
        <v>254</v>
      </c>
      <c r="T71" s="32" t="s">
        <v>255</v>
      </c>
      <c r="U71" s="32" t="s">
        <v>587</v>
      </c>
      <c r="V71" s="32" t="s">
        <v>323</v>
      </c>
      <c r="W71" s="32" t="s">
        <v>324</v>
      </c>
      <c r="X71" s="41"/>
      <c r="Y71" s="32"/>
      <c r="Z71" s="22" t="s">
        <v>933</v>
      </c>
      <c r="AA71" s="22" t="s">
        <v>933</v>
      </c>
      <c r="AB71" s="22" t="s">
        <v>933</v>
      </c>
      <c r="AC71" s="22" t="s">
        <v>933</v>
      </c>
      <c r="AD71" s="32">
        <v>0</v>
      </c>
      <c r="AE71" s="32" t="s">
        <v>1025</v>
      </c>
      <c r="AF71" s="36">
        <v>0</v>
      </c>
      <c r="AG71" s="22"/>
      <c r="AH71" s="21"/>
      <c r="AI71" s="21">
        <v>0</v>
      </c>
      <c r="AJ71" s="22"/>
      <c r="AK71" s="18">
        <v>0</v>
      </c>
      <c r="AL71" s="19">
        <v>0</v>
      </c>
      <c r="AM71" s="37">
        <v>0</v>
      </c>
      <c r="AN71" s="23">
        <v>0</v>
      </c>
      <c r="AO71" s="21">
        <v>0</v>
      </c>
      <c r="AP71" s="24">
        <v>0</v>
      </c>
      <c r="AQ71" s="38">
        <f t="shared" si="8"/>
        <v>0</v>
      </c>
      <c r="AR71" s="39">
        <f t="shared" si="9"/>
        <v>0</v>
      </c>
      <c r="AS71" s="39">
        <f t="shared" si="10"/>
        <v>0</v>
      </c>
      <c r="AT71" s="19"/>
      <c r="AU71" s="19">
        <f t="shared" si="13"/>
        <v>3</v>
      </c>
      <c r="AV71" s="19">
        <f t="shared" si="11"/>
        <v>0</v>
      </c>
      <c r="AW71" s="19" t="str">
        <f t="shared" si="12"/>
        <v>Nombre de rapports</v>
      </c>
      <c r="AX71" s="33"/>
      <c r="AY71" s="33"/>
      <c r="AZ71" s="33"/>
      <c r="BA71" s="33"/>
    </row>
    <row r="72" spans="1:53" ht="129.94999999999999" customHeight="1" x14ac:dyDescent="0.25">
      <c r="A72" s="41"/>
      <c r="B72" s="44" t="s">
        <v>646</v>
      </c>
      <c r="C72" s="42"/>
      <c r="D72" s="32"/>
      <c r="E72" s="32" t="s">
        <v>1989</v>
      </c>
      <c r="F72" s="32" t="s">
        <v>1964</v>
      </c>
      <c r="G72" s="41" t="s">
        <v>137</v>
      </c>
      <c r="H72" s="43" t="s">
        <v>1332</v>
      </c>
      <c r="I72" s="43" t="s">
        <v>1967</v>
      </c>
      <c r="J72" s="17">
        <v>4625000</v>
      </c>
      <c r="K72" s="32" t="s">
        <v>1968</v>
      </c>
      <c r="L72" s="32" t="s">
        <v>205</v>
      </c>
      <c r="M72" s="41">
        <v>35</v>
      </c>
      <c r="N72" s="32" t="s">
        <v>1970</v>
      </c>
      <c r="O72" s="42"/>
      <c r="P72" s="41" t="s">
        <v>215</v>
      </c>
      <c r="Q72" s="32" t="s">
        <v>1973</v>
      </c>
      <c r="R72" s="32" t="s">
        <v>1971</v>
      </c>
      <c r="S72" s="32">
        <v>30</v>
      </c>
      <c r="T72" s="32">
        <v>65</v>
      </c>
      <c r="U72" s="32" t="s">
        <v>1975</v>
      </c>
      <c r="V72" s="32" t="s">
        <v>1976</v>
      </c>
      <c r="W72" s="32" t="s">
        <v>1977</v>
      </c>
      <c r="X72" s="41">
        <v>357271</v>
      </c>
      <c r="Y72" s="32" t="s">
        <v>1979</v>
      </c>
      <c r="Z72" s="22"/>
      <c r="AA72" s="22"/>
      <c r="AB72" s="22"/>
      <c r="AC72" s="22"/>
      <c r="AD72" s="32"/>
      <c r="AE72" s="32" t="s">
        <v>1964</v>
      </c>
      <c r="AF72" s="36" t="s">
        <v>1981</v>
      </c>
      <c r="AG72" s="35" t="s">
        <v>1984</v>
      </c>
      <c r="AH72" s="21"/>
      <c r="AI72" s="21"/>
      <c r="AJ72" s="22"/>
      <c r="AK72" s="18">
        <v>1110</v>
      </c>
      <c r="AL72" s="19" t="s">
        <v>1981</v>
      </c>
      <c r="AM72" s="37"/>
      <c r="AN72" s="23">
        <v>0</v>
      </c>
      <c r="AO72" s="23">
        <v>0</v>
      </c>
      <c r="AP72" s="24">
        <v>0</v>
      </c>
      <c r="AQ72" s="38">
        <f t="shared" si="8"/>
        <v>0</v>
      </c>
      <c r="AR72" s="39">
        <f t="shared" si="9"/>
        <v>0</v>
      </c>
      <c r="AS72" s="39">
        <f t="shared" si="10"/>
        <v>0</v>
      </c>
      <c r="AT72" s="19" t="s">
        <v>1988</v>
      </c>
      <c r="AU72" s="19">
        <f t="shared" si="13"/>
        <v>35</v>
      </c>
      <c r="AV72" s="19">
        <f t="shared" si="11"/>
        <v>0</v>
      </c>
      <c r="AW72" s="19" t="str">
        <f t="shared" si="12"/>
        <v>Km</v>
      </c>
      <c r="AX72" s="33"/>
      <c r="AY72" s="33"/>
      <c r="AZ72" s="33"/>
      <c r="BA72" s="33"/>
    </row>
    <row r="73" spans="1:53" ht="129.94999999999999" customHeight="1" x14ac:dyDescent="0.25">
      <c r="A73" s="41"/>
      <c r="B73" s="44" t="s">
        <v>646</v>
      </c>
      <c r="C73" s="42"/>
      <c r="D73" s="32" t="s">
        <v>1159</v>
      </c>
      <c r="E73" s="32" t="s">
        <v>1313</v>
      </c>
      <c r="F73" s="32" t="s">
        <v>1160</v>
      </c>
      <c r="G73" s="41" t="s">
        <v>137</v>
      </c>
      <c r="H73" s="43" t="s">
        <v>1332</v>
      </c>
      <c r="I73" s="43" t="s">
        <v>968</v>
      </c>
      <c r="J73" s="17">
        <v>0</v>
      </c>
      <c r="K73" s="32">
        <v>0</v>
      </c>
      <c r="L73" s="32"/>
      <c r="M73" s="41">
        <v>0</v>
      </c>
      <c r="N73" s="32">
        <v>0</v>
      </c>
      <c r="O73" s="42" t="s">
        <v>214</v>
      </c>
      <c r="P73" s="41" t="s">
        <v>1085</v>
      </c>
      <c r="Q73" s="32"/>
      <c r="R73" s="32"/>
      <c r="S73" s="32">
        <v>0</v>
      </c>
      <c r="T73" s="32">
        <v>0</v>
      </c>
      <c r="U73" s="32" t="s">
        <v>584</v>
      </c>
      <c r="V73" s="32" t="s">
        <v>1161</v>
      </c>
      <c r="W73" s="32" t="s">
        <v>1162</v>
      </c>
      <c r="X73" s="41"/>
      <c r="Y73" s="32"/>
      <c r="Z73" s="22" t="s">
        <v>933</v>
      </c>
      <c r="AA73" s="22" t="s">
        <v>933</v>
      </c>
      <c r="AB73" s="22" t="s">
        <v>933</v>
      </c>
      <c r="AC73" s="22" t="s">
        <v>933</v>
      </c>
      <c r="AD73" s="32">
        <v>0</v>
      </c>
      <c r="AE73" s="32" t="s">
        <v>1160</v>
      </c>
      <c r="AF73" s="36">
        <v>0</v>
      </c>
      <c r="AG73" s="22"/>
      <c r="AH73" s="21"/>
      <c r="AI73" s="36">
        <v>0</v>
      </c>
      <c r="AJ73" s="22"/>
      <c r="AK73" s="18">
        <v>0</v>
      </c>
      <c r="AL73" s="19" t="s">
        <v>951</v>
      </c>
      <c r="AM73" s="37">
        <v>0</v>
      </c>
      <c r="AN73" s="23">
        <v>0</v>
      </c>
      <c r="AO73" s="23">
        <v>0</v>
      </c>
      <c r="AP73" s="24">
        <v>0</v>
      </c>
      <c r="AQ73" s="38">
        <f t="shared" si="8"/>
        <v>0</v>
      </c>
      <c r="AR73" s="39">
        <f t="shared" si="9"/>
        <v>0</v>
      </c>
      <c r="AS73" s="39">
        <f t="shared" si="10"/>
        <v>0</v>
      </c>
      <c r="AT73" s="19" t="s">
        <v>2017</v>
      </c>
      <c r="AU73" s="19">
        <f t="shared" si="13"/>
        <v>0</v>
      </c>
      <c r="AV73" s="19">
        <f t="shared" si="11"/>
        <v>0</v>
      </c>
      <c r="AW73" s="19">
        <f t="shared" si="12"/>
        <v>0</v>
      </c>
      <c r="AX73" s="33"/>
      <c r="AY73" s="33"/>
      <c r="AZ73" s="33"/>
      <c r="BA73" s="33"/>
    </row>
    <row r="74" spans="1:53" ht="129.94999999999999" customHeight="1" x14ac:dyDescent="0.25">
      <c r="A74" s="41"/>
      <c r="B74" s="44" t="s">
        <v>646</v>
      </c>
      <c r="C74" s="42" t="s">
        <v>619</v>
      </c>
      <c r="D74" s="32" t="s">
        <v>641</v>
      </c>
      <c r="E74" s="32" t="s">
        <v>1313</v>
      </c>
      <c r="F74" s="32" t="s">
        <v>1192</v>
      </c>
      <c r="G74" s="41" t="s">
        <v>137</v>
      </c>
      <c r="H74" s="43" t="s">
        <v>1332</v>
      </c>
      <c r="I74" s="43" t="s">
        <v>1104</v>
      </c>
      <c r="J74" s="17">
        <v>0</v>
      </c>
      <c r="K74" s="32" t="s">
        <v>1187</v>
      </c>
      <c r="L74" s="32" t="s">
        <v>2044</v>
      </c>
      <c r="M74" s="41">
        <v>1</v>
      </c>
      <c r="N74" s="32" t="s">
        <v>233</v>
      </c>
      <c r="O74" s="42" t="s">
        <v>214</v>
      </c>
      <c r="P74" s="41" t="s">
        <v>1026</v>
      </c>
      <c r="Q74" s="32" t="s">
        <v>1486</v>
      </c>
      <c r="R74" s="32"/>
      <c r="S74" s="32">
        <v>0</v>
      </c>
      <c r="T74" s="32">
        <v>0</v>
      </c>
      <c r="U74" s="32" t="s">
        <v>587</v>
      </c>
      <c r="V74" s="32" t="s">
        <v>356</v>
      </c>
      <c r="W74" s="32" t="s">
        <v>1191</v>
      </c>
      <c r="X74" s="41"/>
      <c r="Y74" s="32"/>
      <c r="Z74" s="22" t="s">
        <v>933</v>
      </c>
      <c r="AA74" s="22" t="s">
        <v>933</v>
      </c>
      <c r="AB74" s="22" t="s">
        <v>933</v>
      </c>
      <c r="AC74" s="22" t="s">
        <v>933</v>
      </c>
      <c r="AD74" s="32">
        <v>0</v>
      </c>
      <c r="AE74" s="32" t="s">
        <v>1192</v>
      </c>
      <c r="AF74" s="36">
        <v>0</v>
      </c>
      <c r="AG74" s="22"/>
      <c r="AH74" s="21"/>
      <c r="AI74" s="21">
        <v>0</v>
      </c>
      <c r="AJ74" s="22"/>
      <c r="AK74" s="18">
        <v>0</v>
      </c>
      <c r="AL74" s="19">
        <v>0</v>
      </c>
      <c r="AM74" s="37">
        <v>0</v>
      </c>
      <c r="AN74" s="23">
        <v>0</v>
      </c>
      <c r="AO74" s="23">
        <v>0</v>
      </c>
      <c r="AP74" s="24">
        <v>0</v>
      </c>
      <c r="AQ74" s="38">
        <f t="shared" si="8"/>
        <v>0</v>
      </c>
      <c r="AR74" s="39">
        <f t="shared" si="9"/>
        <v>0</v>
      </c>
      <c r="AS74" s="39">
        <f t="shared" si="10"/>
        <v>0</v>
      </c>
      <c r="AT74" s="19"/>
      <c r="AU74" s="19">
        <f t="shared" si="13"/>
        <v>1</v>
      </c>
      <c r="AV74" s="19">
        <f t="shared" si="11"/>
        <v>0</v>
      </c>
      <c r="AW74" s="19" t="str">
        <f t="shared" si="12"/>
        <v>Nombre de rapports</v>
      </c>
      <c r="AX74" s="33"/>
      <c r="AY74" s="33"/>
      <c r="AZ74" s="33"/>
      <c r="BA74" s="33"/>
    </row>
    <row r="75" spans="1:53" ht="129.94999999999999" customHeight="1" x14ac:dyDescent="0.25">
      <c r="A75" s="41"/>
      <c r="B75" s="44" t="s">
        <v>646</v>
      </c>
      <c r="C75" s="42" t="s">
        <v>619</v>
      </c>
      <c r="D75" s="32" t="s">
        <v>641</v>
      </c>
      <c r="E75" s="32" t="s">
        <v>1313</v>
      </c>
      <c r="F75" s="32" t="s">
        <v>1197</v>
      </c>
      <c r="G75" s="41" t="s">
        <v>137</v>
      </c>
      <c r="H75" s="43" t="s">
        <v>1332</v>
      </c>
      <c r="I75" s="43" t="s">
        <v>1104</v>
      </c>
      <c r="J75" s="17">
        <v>4400000000</v>
      </c>
      <c r="K75" s="32" t="s">
        <v>1187</v>
      </c>
      <c r="L75" s="32" t="s">
        <v>2044</v>
      </c>
      <c r="M75" s="41">
        <v>5</v>
      </c>
      <c r="N75" s="32" t="s">
        <v>235</v>
      </c>
      <c r="O75" s="42" t="s">
        <v>214</v>
      </c>
      <c r="P75" s="41" t="s">
        <v>1198</v>
      </c>
      <c r="Q75" s="32" t="s">
        <v>1486</v>
      </c>
      <c r="R75" s="32"/>
      <c r="S75" s="32">
        <v>0</v>
      </c>
      <c r="T75" s="32">
        <v>0</v>
      </c>
      <c r="U75" s="32" t="s">
        <v>587</v>
      </c>
      <c r="V75" s="32" t="s">
        <v>356</v>
      </c>
      <c r="W75" s="32" t="s">
        <v>1191</v>
      </c>
      <c r="X75" s="41"/>
      <c r="Y75" s="32"/>
      <c r="Z75" s="22" t="s">
        <v>933</v>
      </c>
      <c r="AA75" s="22" t="s">
        <v>933</v>
      </c>
      <c r="AB75" s="22" t="s">
        <v>933</v>
      </c>
      <c r="AC75" s="22" t="s">
        <v>933</v>
      </c>
      <c r="AD75" s="32">
        <v>0</v>
      </c>
      <c r="AE75" s="32" t="s">
        <v>1199</v>
      </c>
      <c r="AF75" s="36">
        <v>0</v>
      </c>
      <c r="AG75" s="22"/>
      <c r="AH75" s="21"/>
      <c r="AI75" s="21">
        <v>0</v>
      </c>
      <c r="AJ75" s="22"/>
      <c r="AK75" s="18">
        <v>0</v>
      </c>
      <c r="AL75" s="19" t="s">
        <v>951</v>
      </c>
      <c r="AM75" s="37">
        <v>0</v>
      </c>
      <c r="AN75" s="23">
        <v>0</v>
      </c>
      <c r="AO75" s="23">
        <v>0</v>
      </c>
      <c r="AP75" s="24">
        <v>0</v>
      </c>
      <c r="AQ75" s="38">
        <f t="shared" si="8"/>
        <v>0</v>
      </c>
      <c r="AR75" s="39">
        <f t="shared" si="9"/>
        <v>0</v>
      </c>
      <c r="AS75" s="39">
        <f t="shared" si="10"/>
        <v>0</v>
      </c>
      <c r="AT75" s="19"/>
      <c r="AU75" s="19">
        <f t="shared" si="13"/>
        <v>5</v>
      </c>
      <c r="AV75" s="19">
        <f t="shared" si="11"/>
        <v>0</v>
      </c>
      <c r="AW75" s="19" t="str">
        <f t="shared" si="12"/>
        <v>Nombre de rapports</v>
      </c>
      <c r="AX75" s="33"/>
      <c r="AY75" s="33"/>
      <c r="AZ75" s="33"/>
      <c r="BA75" s="33"/>
    </row>
    <row r="76" spans="1:53" ht="129.94999999999999" customHeight="1" x14ac:dyDescent="0.25">
      <c r="A76" s="41"/>
      <c r="B76" s="44">
        <v>206</v>
      </c>
      <c r="C76" s="42">
        <v>304</v>
      </c>
      <c r="D76" s="32" t="s">
        <v>627</v>
      </c>
      <c r="E76" s="32" t="s">
        <v>652</v>
      </c>
      <c r="F76" s="32" t="s">
        <v>1025</v>
      </c>
      <c r="G76" s="41" t="s">
        <v>137</v>
      </c>
      <c r="H76" s="43" t="s">
        <v>1332</v>
      </c>
      <c r="I76" s="43" t="s">
        <v>139</v>
      </c>
      <c r="J76" s="17"/>
      <c r="K76" s="32" t="s">
        <v>1928</v>
      </c>
      <c r="L76" s="32" t="s">
        <v>2044</v>
      </c>
      <c r="M76" s="41">
        <v>3</v>
      </c>
      <c r="N76" s="32" t="s">
        <v>1026</v>
      </c>
      <c r="O76" s="42" t="s">
        <v>214</v>
      </c>
      <c r="P76" s="41" t="s">
        <v>1026</v>
      </c>
      <c r="Q76" s="32"/>
      <c r="R76" s="32"/>
      <c r="S76" s="32" t="s">
        <v>254</v>
      </c>
      <c r="T76" s="32" t="s">
        <v>255</v>
      </c>
      <c r="U76" s="32" t="s">
        <v>587</v>
      </c>
      <c r="V76" s="32" t="s">
        <v>323</v>
      </c>
      <c r="W76" s="32" t="s">
        <v>324</v>
      </c>
      <c r="X76" s="41"/>
      <c r="Y76" s="32"/>
      <c r="Z76" s="22" t="s">
        <v>933</v>
      </c>
      <c r="AA76" s="22" t="s">
        <v>933</v>
      </c>
      <c r="AB76" s="22" t="s">
        <v>933</v>
      </c>
      <c r="AC76" s="22" t="s">
        <v>933</v>
      </c>
      <c r="AD76" s="32">
        <v>0</v>
      </c>
      <c r="AE76" s="32" t="s">
        <v>1025</v>
      </c>
      <c r="AF76" s="36">
        <v>0</v>
      </c>
      <c r="AG76" s="22"/>
      <c r="AH76" s="21"/>
      <c r="AI76" s="21"/>
      <c r="AJ76" s="22"/>
      <c r="AK76" s="51">
        <v>0</v>
      </c>
      <c r="AL76" s="19">
        <v>0</v>
      </c>
      <c r="AM76" s="37">
        <v>0</v>
      </c>
      <c r="AN76" s="23">
        <v>0</v>
      </c>
      <c r="AO76" s="21">
        <v>0</v>
      </c>
      <c r="AP76" s="24">
        <v>0</v>
      </c>
      <c r="AQ76" s="38">
        <f t="shared" si="8"/>
        <v>0</v>
      </c>
      <c r="AR76" s="39">
        <f t="shared" si="9"/>
        <v>0</v>
      </c>
      <c r="AS76" s="39">
        <f t="shared" si="10"/>
        <v>0</v>
      </c>
      <c r="AT76" s="19"/>
      <c r="AU76" s="19">
        <f t="shared" si="13"/>
        <v>3</v>
      </c>
      <c r="AV76" s="19">
        <f t="shared" si="11"/>
        <v>0</v>
      </c>
      <c r="AW76" s="19" t="str">
        <f t="shared" si="12"/>
        <v>Nombre de rapports</v>
      </c>
      <c r="AX76" s="33"/>
      <c r="AY76" s="33"/>
      <c r="AZ76" s="33"/>
      <c r="BA76" s="33"/>
    </row>
    <row r="77" spans="1:53" ht="129.94999999999999" customHeight="1" x14ac:dyDescent="0.25">
      <c r="A77" s="41"/>
      <c r="B77" s="44" t="s">
        <v>646</v>
      </c>
      <c r="C77" s="42" t="s">
        <v>621</v>
      </c>
      <c r="D77" s="32" t="s">
        <v>643</v>
      </c>
      <c r="E77" s="32" t="s">
        <v>1308</v>
      </c>
      <c r="F77" s="32" t="s">
        <v>1223</v>
      </c>
      <c r="G77" s="41" t="s">
        <v>137</v>
      </c>
      <c r="H77" s="43" t="s">
        <v>1332</v>
      </c>
      <c r="I77" s="43" t="s">
        <v>1217</v>
      </c>
      <c r="J77" s="17">
        <v>13557005000</v>
      </c>
      <c r="K77" s="32" t="s">
        <v>203</v>
      </c>
      <c r="L77" s="32" t="s">
        <v>2044</v>
      </c>
      <c r="M77" s="41">
        <v>16</v>
      </c>
      <c r="N77" s="32" t="s">
        <v>235</v>
      </c>
      <c r="O77" s="42" t="s">
        <v>214</v>
      </c>
      <c r="P77" s="41" t="s">
        <v>992</v>
      </c>
      <c r="Q77" s="32" t="s">
        <v>1531</v>
      </c>
      <c r="R77" s="32" t="s">
        <v>1532</v>
      </c>
      <c r="S77" s="32" t="s">
        <v>1219</v>
      </c>
      <c r="T77" s="32" t="s">
        <v>1220</v>
      </c>
      <c r="U77" s="32" t="s">
        <v>1624</v>
      </c>
      <c r="V77" s="32" t="s">
        <v>1221</v>
      </c>
      <c r="W77" s="32" t="s">
        <v>1222</v>
      </c>
      <c r="X77" s="41"/>
      <c r="Y77" s="32"/>
      <c r="Z77" s="22" t="s">
        <v>933</v>
      </c>
      <c r="AA77" s="22" t="s">
        <v>933</v>
      </c>
      <c r="AB77" s="22" t="s">
        <v>933</v>
      </c>
      <c r="AC77" s="22" t="s">
        <v>933</v>
      </c>
      <c r="AD77" s="32">
        <v>0</v>
      </c>
      <c r="AE77" s="32" t="s">
        <v>1223</v>
      </c>
      <c r="AF77" s="36">
        <v>0</v>
      </c>
      <c r="AG77" s="22"/>
      <c r="AH77" s="21"/>
      <c r="AI77" s="21">
        <v>0</v>
      </c>
      <c r="AJ77" s="22"/>
      <c r="AK77" s="18">
        <v>0</v>
      </c>
      <c r="AL77" s="19" t="s">
        <v>951</v>
      </c>
      <c r="AM77" s="37" t="s">
        <v>134</v>
      </c>
      <c r="AN77" s="23">
        <v>0</v>
      </c>
      <c r="AO77" s="21" t="s">
        <v>134</v>
      </c>
      <c r="AP77" s="24">
        <v>0</v>
      </c>
      <c r="AQ77" s="38">
        <f t="shared" si="8"/>
        <v>0</v>
      </c>
      <c r="AR77" s="39">
        <f t="shared" si="9"/>
        <v>0</v>
      </c>
      <c r="AS77" s="39">
        <f t="shared" si="10"/>
        <v>0</v>
      </c>
      <c r="AT77" s="19" t="s">
        <v>2011</v>
      </c>
      <c r="AU77" s="19">
        <f t="shared" si="13"/>
        <v>16</v>
      </c>
      <c r="AV77" s="19">
        <f t="shared" si="11"/>
        <v>0</v>
      </c>
      <c r="AW77" s="19" t="str">
        <f t="shared" si="12"/>
        <v>Nombre de rapports</v>
      </c>
      <c r="AX77" s="33"/>
      <c r="AY77" s="33"/>
      <c r="AZ77" s="33"/>
      <c r="BA77" s="33"/>
    </row>
    <row r="78" spans="1:53" ht="129.94999999999999" customHeight="1" x14ac:dyDescent="0.25">
      <c r="A78" s="41"/>
      <c r="B78" s="44" t="s">
        <v>646</v>
      </c>
      <c r="C78" s="42" t="s">
        <v>621</v>
      </c>
      <c r="D78" s="32" t="s">
        <v>643</v>
      </c>
      <c r="E78" s="32" t="s">
        <v>1308</v>
      </c>
      <c r="F78" s="32" t="s">
        <v>1224</v>
      </c>
      <c r="G78" s="41" t="s">
        <v>137</v>
      </c>
      <c r="H78" s="43" t="s">
        <v>1332</v>
      </c>
      <c r="I78" s="43" t="s">
        <v>1217</v>
      </c>
      <c r="J78" s="17">
        <v>0</v>
      </c>
      <c r="K78" s="32" t="s">
        <v>203</v>
      </c>
      <c r="L78" s="32" t="s">
        <v>2044</v>
      </c>
      <c r="M78" s="41">
        <v>2</v>
      </c>
      <c r="N78" s="32" t="s">
        <v>235</v>
      </c>
      <c r="O78" s="42" t="s">
        <v>214</v>
      </c>
      <c r="P78" s="41" t="s">
        <v>1193</v>
      </c>
      <c r="Q78" s="32" t="s">
        <v>1531</v>
      </c>
      <c r="R78" s="32" t="s">
        <v>1532</v>
      </c>
      <c r="S78" s="32" t="s">
        <v>1219</v>
      </c>
      <c r="T78" s="32" t="s">
        <v>1220</v>
      </c>
      <c r="U78" s="32" t="s">
        <v>1624</v>
      </c>
      <c r="V78" s="32" t="s">
        <v>1221</v>
      </c>
      <c r="W78" s="32" t="s">
        <v>1222</v>
      </c>
      <c r="X78" s="41"/>
      <c r="Y78" s="32"/>
      <c r="Z78" s="22" t="s">
        <v>933</v>
      </c>
      <c r="AA78" s="22" t="s">
        <v>933</v>
      </c>
      <c r="AB78" s="22" t="s">
        <v>933</v>
      </c>
      <c r="AC78" s="22" t="s">
        <v>933</v>
      </c>
      <c r="AD78" s="32">
        <v>0</v>
      </c>
      <c r="AE78" s="32" t="s">
        <v>1224</v>
      </c>
      <c r="AF78" s="36">
        <v>0</v>
      </c>
      <c r="AG78" s="22"/>
      <c r="AH78" s="21"/>
      <c r="AI78" s="21">
        <v>0</v>
      </c>
      <c r="AJ78" s="22"/>
      <c r="AK78" s="18">
        <v>0</v>
      </c>
      <c r="AL78" s="19">
        <v>0</v>
      </c>
      <c r="AM78" s="37">
        <v>0</v>
      </c>
      <c r="AN78" s="23">
        <v>0</v>
      </c>
      <c r="AO78" s="23">
        <v>0</v>
      </c>
      <c r="AP78" s="24">
        <v>0</v>
      </c>
      <c r="AQ78" s="38">
        <f t="shared" si="8"/>
        <v>0</v>
      </c>
      <c r="AR78" s="39">
        <f t="shared" si="9"/>
        <v>0</v>
      </c>
      <c r="AS78" s="39">
        <f t="shared" si="10"/>
        <v>0</v>
      </c>
      <c r="AT78" s="19" t="s">
        <v>1225</v>
      </c>
      <c r="AU78" s="19">
        <f t="shared" si="13"/>
        <v>2</v>
      </c>
      <c r="AV78" s="19">
        <f t="shared" si="11"/>
        <v>0</v>
      </c>
      <c r="AW78" s="19" t="str">
        <f t="shared" si="12"/>
        <v>Nombre de rapports</v>
      </c>
      <c r="AX78" s="33"/>
      <c r="AY78" s="33"/>
      <c r="AZ78" s="33"/>
      <c r="BA78" s="33"/>
    </row>
    <row r="79" spans="1:53" ht="129.94999999999999" customHeight="1" x14ac:dyDescent="0.25">
      <c r="A79" s="41"/>
      <c r="B79" s="44" t="s">
        <v>646</v>
      </c>
      <c r="C79" s="42" t="s">
        <v>621</v>
      </c>
      <c r="D79" s="32" t="s">
        <v>643</v>
      </c>
      <c r="E79" s="32" t="s">
        <v>1308</v>
      </c>
      <c r="F79" s="32" t="s">
        <v>1261</v>
      </c>
      <c r="G79" s="41" t="s">
        <v>137</v>
      </c>
      <c r="H79" s="43" t="s">
        <v>1332</v>
      </c>
      <c r="I79" s="43" t="s">
        <v>1217</v>
      </c>
      <c r="J79" s="17">
        <v>0</v>
      </c>
      <c r="K79" s="32" t="s">
        <v>1105</v>
      </c>
      <c r="L79" s="32" t="s">
        <v>2044</v>
      </c>
      <c r="M79" s="41">
        <v>2</v>
      </c>
      <c r="N79" s="32" t="s">
        <v>224</v>
      </c>
      <c r="O79" s="42" t="s">
        <v>214</v>
      </c>
      <c r="P79" s="41" t="s">
        <v>992</v>
      </c>
      <c r="Q79" s="32" t="s">
        <v>1505</v>
      </c>
      <c r="R79" s="32" t="s">
        <v>1535</v>
      </c>
      <c r="S79" s="32" t="s">
        <v>1252</v>
      </c>
      <c r="T79" s="32" t="s">
        <v>1258</v>
      </c>
      <c r="U79" s="32" t="s">
        <v>378</v>
      </c>
      <c r="V79" s="32" t="s">
        <v>1254</v>
      </c>
      <c r="W79" s="32" t="s">
        <v>1254</v>
      </c>
      <c r="X79" s="41"/>
      <c r="Y79" s="32"/>
      <c r="Z79" s="22" t="s">
        <v>933</v>
      </c>
      <c r="AA79" s="22" t="s">
        <v>933</v>
      </c>
      <c r="AB79" s="22" t="s">
        <v>933</v>
      </c>
      <c r="AC79" s="22" t="s">
        <v>933</v>
      </c>
      <c r="AD79" s="32">
        <v>0</v>
      </c>
      <c r="AE79" s="32" t="s">
        <v>1262</v>
      </c>
      <c r="AF79" s="36">
        <v>0</v>
      </c>
      <c r="AG79" s="22"/>
      <c r="AH79" s="21"/>
      <c r="AI79" s="21"/>
      <c r="AJ79" s="22"/>
      <c r="AK79" s="18">
        <v>0</v>
      </c>
      <c r="AL79" s="19">
        <v>0</v>
      </c>
      <c r="AM79" s="37">
        <v>0</v>
      </c>
      <c r="AN79" s="23">
        <v>0</v>
      </c>
      <c r="AO79" s="21">
        <v>0</v>
      </c>
      <c r="AP79" s="24">
        <v>0</v>
      </c>
      <c r="AQ79" s="38">
        <f t="shared" si="8"/>
        <v>0</v>
      </c>
      <c r="AR79" s="39">
        <f t="shared" si="9"/>
        <v>0</v>
      </c>
      <c r="AS79" s="39">
        <f t="shared" si="10"/>
        <v>0</v>
      </c>
      <c r="AT79" s="19"/>
      <c r="AU79" s="19">
        <f t="shared" si="13"/>
        <v>2</v>
      </c>
      <c r="AV79" s="19">
        <f t="shared" si="11"/>
        <v>0</v>
      </c>
      <c r="AW79" s="19" t="str">
        <f t="shared" si="12"/>
        <v>Nombre de rapports</v>
      </c>
      <c r="AX79" s="33"/>
      <c r="AY79" s="33"/>
      <c r="AZ79" s="33"/>
      <c r="BA79" s="33"/>
    </row>
    <row r="80" spans="1:53" ht="129.94999999999999" customHeight="1" x14ac:dyDescent="0.25">
      <c r="A80" s="41"/>
      <c r="B80" s="44" t="s">
        <v>646</v>
      </c>
      <c r="C80" s="42" t="s">
        <v>1273</v>
      </c>
      <c r="D80" s="32" t="s">
        <v>1265</v>
      </c>
      <c r="E80" s="32" t="s">
        <v>1308</v>
      </c>
      <c r="F80" s="32" t="s">
        <v>1266</v>
      </c>
      <c r="G80" s="41" t="s">
        <v>137</v>
      </c>
      <c r="H80" s="43" t="s">
        <v>1332</v>
      </c>
      <c r="I80" s="43" t="s">
        <v>968</v>
      </c>
      <c r="J80" s="17">
        <v>5643000000</v>
      </c>
      <c r="K80" s="32" t="s">
        <v>1132</v>
      </c>
      <c r="L80" s="32" t="s">
        <v>1267</v>
      </c>
      <c r="M80" s="41">
        <v>1</v>
      </c>
      <c r="N80" s="32" t="s">
        <v>1267</v>
      </c>
      <c r="O80" s="42" t="s">
        <v>214</v>
      </c>
      <c r="P80" s="41" t="s">
        <v>992</v>
      </c>
      <c r="Q80" s="32"/>
      <c r="R80" s="32"/>
      <c r="S80" s="32">
        <v>0</v>
      </c>
      <c r="T80" s="32">
        <v>0</v>
      </c>
      <c r="U80" s="32" t="s">
        <v>584</v>
      </c>
      <c r="V80" s="32" t="s">
        <v>1268</v>
      </c>
      <c r="W80" s="32" t="s">
        <v>1269</v>
      </c>
      <c r="X80" s="41"/>
      <c r="Y80" s="32"/>
      <c r="Z80" s="22" t="s">
        <v>933</v>
      </c>
      <c r="AA80" s="22" t="s">
        <v>933</v>
      </c>
      <c r="AB80" s="22" t="s">
        <v>933</v>
      </c>
      <c r="AC80" s="22" t="s">
        <v>933</v>
      </c>
      <c r="AD80" s="32"/>
      <c r="AE80" s="32" t="s">
        <v>1160</v>
      </c>
      <c r="AF80" s="36">
        <v>0</v>
      </c>
      <c r="AG80" s="22"/>
      <c r="AH80" s="21"/>
      <c r="AI80" s="21">
        <v>0</v>
      </c>
      <c r="AJ80" s="22"/>
      <c r="AK80" s="18">
        <v>0</v>
      </c>
      <c r="AL80" s="19" t="s">
        <v>951</v>
      </c>
      <c r="AM80" s="37">
        <v>0</v>
      </c>
      <c r="AN80" s="23">
        <v>0</v>
      </c>
      <c r="AO80" s="23">
        <v>0</v>
      </c>
      <c r="AP80" s="24">
        <v>0</v>
      </c>
      <c r="AQ80" s="38">
        <f t="shared" si="8"/>
        <v>0</v>
      </c>
      <c r="AR80" s="39">
        <f t="shared" si="9"/>
        <v>0</v>
      </c>
      <c r="AS80" s="39">
        <f t="shared" si="10"/>
        <v>0</v>
      </c>
      <c r="AT80" s="19" t="s">
        <v>1270</v>
      </c>
      <c r="AU80" s="19">
        <f t="shared" si="13"/>
        <v>1</v>
      </c>
      <c r="AV80" s="19">
        <f t="shared" si="11"/>
        <v>0</v>
      </c>
      <c r="AW80" s="19" t="str">
        <f t="shared" si="12"/>
        <v>Contrat attribué</v>
      </c>
      <c r="AX80" s="33"/>
      <c r="AY80" s="33"/>
      <c r="AZ80" s="33"/>
      <c r="BA80" s="33"/>
    </row>
    <row r="81" spans="1:53" ht="129.94999999999999" customHeight="1" x14ac:dyDescent="0.25">
      <c r="A81" s="41"/>
      <c r="B81" s="44" t="s">
        <v>646</v>
      </c>
      <c r="C81" s="42" t="s">
        <v>606</v>
      </c>
      <c r="D81" s="32" t="s">
        <v>626</v>
      </c>
      <c r="E81" s="32" t="s">
        <v>652</v>
      </c>
      <c r="F81" s="32" t="s">
        <v>1094</v>
      </c>
      <c r="G81" s="41" t="s">
        <v>135</v>
      </c>
      <c r="H81" s="43" t="s">
        <v>1332</v>
      </c>
      <c r="I81" s="43" t="s">
        <v>1095</v>
      </c>
      <c r="J81" s="17">
        <v>170000000000</v>
      </c>
      <c r="K81" s="32" t="s">
        <v>1096</v>
      </c>
      <c r="L81" s="32" t="s">
        <v>208</v>
      </c>
      <c r="M81" s="41">
        <v>880</v>
      </c>
      <c r="N81" s="32">
        <v>0</v>
      </c>
      <c r="O81" s="42" t="s">
        <v>214</v>
      </c>
      <c r="P81" s="41" t="s">
        <v>1102</v>
      </c>
      <c r="Q81" s="32" t="s">
        <v>1097</v>
      </c>
      <c r="R81" s="32"/>
      <c r="S81" s="32" t="s">
        <v>253</v>
      </c>
      <c r="T81" s="32" t="s">
        <v>1098</v>
      </c>
      <c r="U81" s="32" t="s">
        <v>592</v>
      </c>
      <c r="V81" s="32" t="s">
        <v>1099</v>
      </c>
      <c r="W81" s="32" t="s">
        <v>1100</v>
      </c>
      <c r="X81" s="41"/>
      <c r="Y81" s="32"/>
      <c r="Z81" s="22" t="s">
        <v>933</v>
      </c>
      <c r="AA81" s="22" t="s">
        <v>933</v>
      </c>
      <c r="AB81" s="22" t="s">
        <v>933</v>
      </c>
      <c r="AC81" s="22" t="s">
        <v>933</v>
      </c>
      <c r="AD81" s="32">
        <v>0</v>
      </c>
      <c r="AE81" s="32" t="s">
        <v>1094</v>
      </c>
      <c r="AF81" s="36">
        <v>0</v>
      </c>
      <c r="AG81" s="22"/>
      <c r="AH81" s="21"/>
      <c r="AI81" s="21">
        <v>0</v>
      </c>
      <c r="AJ81" s="22"/>
      <c r="AK81" s="18">
        <v>0</v>
      </c>
      <c r="AL81" s="19" t="s">
        <v>1101</v>
      </c>
      <c r="AM81" s="37">
        <v>0</v>
      </c>
      <c r="AN81" s="23">
        <v>0</v>
      </c>
      <c r="AO81" s="21">
        <v>0</v>
      </c>
      <c r="AP81" s="24">
        <v>0</v>
      </c>
      <c r="AQ81" s="38">
        <f t="shared" si="8"/>
        <v>0</v>
      </c>
      <c r="AR81" s="39">
        <f t="shared" si="9"/>
        <v>0</v>
      </c>
      <c r="AS81" s="39">
        <f t="shared" si="10"/>
        <v>0</v>
      </c>
      <c r="AT81" s="19"/>
      <c r="AU81" s="19">
        <f t="shared" si="13"/>
        <v>880</v>
      </c>
      <c r="AV81" s="19">
        <f t="shared" si="11"/>
        <v>0</v>
      </c>
      <c r="AW81" s="19" t="str">
        <f t="shared" si="12"/>
        <v>ML d'ouvrage</v>
      </c>
      <c r="AX81" s="33"/>
      <c r="AY81" s="33"/>
      <c r="AZ81" s="33"/>
      <c r="BA81" s="33"/>
    </row>
    <row r="82" spans="1:53" ht="129.94999999999999" customHeight="1" x14ac:dyDescent="0.25">
      <c r="A82" s="41"/>
      <c r="B82" s="44" t="s">
        <v>646</v>
      </c>
      <c r="C82" s="42"/>
      <c r="D82" s="32"/>
      <c r="E82" s="32" t="s">
        <v>1989</v>
      </c>
      <c r="F82" s="32" t="s">
        <v>1961</v>
      </c>
      <c r="G82" s="41" t="s">
        <v>132</v>
      </c>
      <c r="H82" s="43" t="s">
        <v>1332</v>
      </c>
      <c r="I82" s="43" t="s">
        <v>1965</v>
      </c>
      <c r="J82" s="17">
        <v>44770000</v>
      </c>
      <c r="K82" s="32" t="s">
        <v>1968</v>
      </c>
      <c r="L82" s="32" t="s">
        <v>205</v>
      </c>
      <c r="M82" s="41">
        <v>35</v>
      </c>
      <c r="N82" s="32" t="s">
        <v>1953</v>
      </c>
      <c r="O82" s="42"/>
      <c r="P82" s="41" t="s">
        <v>215</v>
      </c>
      <c r="Q82" s="32" t="s">
        <v>1973</v>
      </c>
      <c r="R82" s="32" t="s">
        <v>1973</v>
      </c>
      <c r="S82" s="32">
        <v>30</v>
      </c>
      <c r="T82" s="32">
        <v>65</v>
      </c>
      <c r="U82" s="32" t="s">
        <v>1975</v>
      </c>
      <c r="V82" s="32" t="s">
        <v>1976</v>
      </c>
      <c r="W82" s="32" t="s">
        <v>1977</v>
      </c>
      <c r="X82" s="41">
        <v>357271</v>
      </c>
      <c r="Y82" s="32" t="s">
        <v>1979</v>
      </c>
      <c r="Z82" s="22"/>
      <c r="AA82" s="22"/>
      <c r="AB82" s="22"/>
      <c r="AC82" s="22"/>
      <c r="AD82" s="32"/>
      <c r="AE82" s="32" t="s">
        <v>1961</v>
      </c>
      <c r="AF82" s="36" t="s">
        <v>1981</v>
      </c>
      <c r="AG82" s="35" t="s">
        <v>1983</v>
      </c>
      <c r="AH82" s="21"/>
      <c r="AI82" s="36" t="s">
        <v>1981</v>
      </c>
      <c r="AJ82" s="22" t="s">
        <v>1981</v>
      </c>
      <c r="AK82" s="18">
        <v>1080</v>
      </c>
      <c r="AL82" s="19" t="s">
        <v>1981</v>
      </c>
      <c r="AM82" s="37"/>
      <c r="AN82" s="23">
        <v>0</v>
      </c>
      <c r="AO82" s="23">
        <v>0</v>
      </c>
      <c r="AP82" s="24">
        <v>0</v>
      </c>
      <c r="AQ82" s="38">
        <f t="shared" si="8"/>
        <v>0</v>
      </c>
      <c r="AR82" s="39">
        <f t="shared" si="9"/>
        <v>0</v>
      </c>
      <c r="AS82" s="39">
        <f t="shared" si="10"/>
        <v>0</v>
      </c>
      <c r="AT82" s="19" t="s">
        <v>1986</v>
      </c>
      <c r="AU82" s="19">
        <f t="shared" si="13"/>
        <v>35</v>
      </c>
      <c r="AV82" s="19">
        <f t="shared" si="11"/>
        <v>0</v>
      </c>
      <c r="AW82" s="19" t="str">
        <f t="shared" si="12"/>
        <v>Km</v>
      </c>
      <c r="AX82" s="33"/>
      <c r="AY82" s="33"/>
      <c r="AZ82" s="33"/>
      <c r="BA82" s="33"/>
    </row>
    <row r="83" spans="1:53" ht="129.94999999999999" customHeight="1" x14ac:dyDescent="0.25">
      <c r="A83" s="41"/>
      <c r="B83" s="44" t="s">
        <v>646</v>
      </c>
      <c r="C83" s="42"/>
      <c r="D83" s="32"/>
      <c r="E83" s="32" t="s">
        <v>1989</v>
      </c>
      <c r="F83" s="32" t="s">
        <v>1963</v>
      </c>
      <c r="G83" s="41" t="s">
        <v>132</v>
      </c>
      <c r="H83" s="43" t="s">
        <v>1332</v>
      </c>
      <c r="I83" s="43" t="s">
        <v>1966</v>
      </c>
      <c r="J83" s="17">
        <v>44770000</v>
      </c>
      <c r="K83" s="32" t="s">
        <v>1968</v>
      </c>
      <c r="L83" s="32" t="s">
        <v>208</v>
      </c>
      <c r="M83" s="41">
        <v>20</v>
      </c>
      <c r="N83" s="32" t="s">
        <v>1969</v>
      </c>
      <c r="O83" s="42"/>
      <c r="P83" s="41" t="s">
        <v>215</v>
      </c>
      <c r="Q83" s="32" t="s">
        <v>1971</v>
      </c>
      <c r="R83" s="32"/>
      <c r="S83" s="32">
        <v>30</v>
      </c>
      <c r="T83" s="32"/>
      <c r="U83" s="32" t="s">
        <v>1975</v>
      </c>
      <c r="V83" s="32" t="s">
        <v>1976</v>
      </c>
      <c r="W83" s="32" t="s">
        <v>1978</v>
      </c>
      <c r="X83" s="41">
        <v>357271</v>
      </c>
      <c r="Y83" s="32" t="s">
        <v>1979</v>
      </c>
      <c r="Z83" s="22"/>
      <c r="AA83" s="22"/>
      <c r="AB83" s="22"/>
      <c r="AC83" s="22"/>
      <c r="AD83" s="32"/>
      <c r="AE83" s="32" t="s">
        <v>1963</v>
      </c>
      <c r="AF83" s="36" t="s">
        <v>1981</v>
      </c>
      <c r="AG83" s="35" t="s">
        <v>1983</v>
      </c>
      <c r="AH83" s="21"/>
      <c r="AI83" s="21" t="s">
        <v>1981</v>
      </c>
      <c r="AJ83" s="22" t="s">
        <v>1981</v>
      </c>
      <c r="AK83" s="18">
        <v>720</v>
      </c>
      <c r="AL83" s="19" t="s">
        <v>1981</v>
      </c>
      <c r="AM83" s="37"/>
      <c r="AN83" s="23">
        <v>0</v>
      </c>
      <c r="AO83" s="23">
        <v>0</v>
      </c>
      <c r="AP83" s="24">
        <v>0</v>
      </c>
      <c r="AQ83" s="38">
        <f t="shared" si="8"/>
        <v>0</v>
      </c>
      <c r="AR83" s="39">
        <f t="shared" si="9"/>
        <v>0</v>
      </c>
      <c r="AS83" s="39">
        <f t="shared" si="10"/>
        <v>0</v>
      </c>
      <c r="AT83" s="19" t="s">
        <v>1987</v>
      </c>
      <c r="AU83" s="19">
        <f t="shared" si="13"/>
        <v>20</v>
      </c>
      <c r="AV83" s="19">
        <f t="shared" si="11"/>
        <v>0</v>
      </c>
      <c r="AW83" s="19" t="str">
        <f t="shared" si="12"/>
        <v>ML d'ouvrage</v>
      </c>
      <c r="AX83" s="33"/>
      <c r="AY83" s="33"/>
      <c r="AZ83" s="33"/>
      <c r="BA83" s="33"/>
    </row>
    <row r="84" spans="1:53" ht="129.94999999999999" customHeight="1" x14ac:dyDescent="0.25">
      <c r="A84" s="41"/>
      <c r="B84" s="44" t="s">
        <v>646</v>
      </c>
      <c r="C84" s="42" t="s">
        <v>610</v>
      </c>
      <c r="D84" s="32" t="s">
        <v>630</v>
      </c>
      <c r="E84" s="32" t="s">
        <v>652</v>
      </c>
      <c r="F84" s="32" t="s">
        <v>946</v>
      </c>
      <c r="G84" s="41" t="s">
        <v>132</v>
      </c>
      <c r="H84" s="43" t="s">
        <v>1332</v>
      </c>
      <c r="I84" s="43" t="s">
        <v>1337</v>
      </c>
      <c r="J84" s="17">
        <v>13500000000</v>
      </c>
      <c r="K84" s="32" t="s">
        <v>942</v>
      </c>
      <c r="L84" s="32" t="s">
        <v>205</v>
      </c>
      <c r="M84" s="41">
        <v>24</v>
      </c>
      <c r="N84" s="32" t="s">
        <v>944</v>
      </c>
      <c r="O84" s="42" t="s">
        <v>214</v>
      </c>
      <c r="P84" s="41" t="s">
        <v>945</v>
      </c>
      <c r="Q84" s="32" t="s">
        <v>947</v>
      </c>
      <c r="R84" s="32"/>
      <c r="S84" s="32" t="s">
        <v>948</v>
      </c>
      <c r="T84" s="32" t="s">
        <v>948</v>
      </c>
      <c r="U84" s="32" t="s">
        <v>593</v>
      </c>
      <c r="V84" s="32" t="s">
        <v>348</v>
      </c>
      <c r="W84" s="32" t="s">
        <v>949</v>
      </c>
      <c r="X84" s="41"/>
      <c r="Y84" s="32"/>
      <c r="Z84" s="22" t="s">
        <v>933</v>
      </c>
      <c r="AA84" s="22" t="s">
        <v>933</v>
      </c>
      <c r="AB84" s="22" t="s">
        <v>933</v>
      </c>
      <c r="AC84" s="22" t="s">
        <v>933</v>
      </c>
      <c r="AD84" s="32">
        <v>0</v>
      </c>
      <c r="AE84" s="32" t="s">
        <v>950</v>
      </c>
      <c r="AF84" s="36">
        <v>0</v>
      </c>
      <c r="AG84" s="22"/>
      <c r="AH84" s="21"/>
      <c r="AI84" s="21"/>
      <c r="AJ84" s="22"/>
      <c r="AK84" s="18">
        <v>150</v>
      </c>
      <c r="AL84" s="19" t="s">
        <v>951</v>
      </c>
      <c r="AM84" s="37">
        <v>0</v>
      </c>
      <c r="AN84" s="23">
        <v>0</v>
      </c>
      <c r="AO84" s="39">
        <v>0</v>
      </c>
      <c r="AP84" s="24">
        <v>0</v>
      </c>
      <c r="AQ84" s="38">
        <f t="shared" si="8"/>
        <v>0</v>
      </c>
      <c r="AR84" s="39">
        <f t="shared" si="9"/>
        <v>0</v>
      </c>
      <c r="AS84" s="39">
        <f t="shared" si="10"/>
        <v>0</v>
      </c>
      <c r="AT84" s="19" t="s">
        <v>1992</v>
      </c>
      <c r="AU84" s="19">
        <f t="shared" si="13"/>
        <v>24</v>
      </c>
      <c r="AV84" s="19">
        <f t="shared" si="11"/>
        <v>0</v>
      </c>
      <c r="AW84" s="19" t="str">
        <f t="shared" si="12"/>
        <v>Km</v>
      </c>
      <c r="AX84" s="33"/>
      <c r="AY84" s="33"/>
      <c r="AZ84" s="33"/>
      <c r="BA84" s="33"/>
    </row>
    <row r="85" spans="1:53" ht="129.94999999999999" customHeight="1" x14ac:dyDescent="0.25">
      <c r="A85" s="41"/>
      <c r="B85" s="44" t="s">
        <v>646</v>
      </c>
      <c r="C85" s="42" t="s">
        <v>622</v>
      </c>
      <c r="D85" s="32" t="s">
        <v>644</v>
      </c>
      <c r="E85" s="32" t="s">
        <v>652</v>
      </c>
      <c r="F85" s="32" t="s">
        <v>972</v>
      </c>
      <c r="G85" s="41" t="s">
        <v>132</v>
      </c>
      <c r="H85" s="43" t="s">
        <v>1332</v>
      </c>
      <c r="I85" s="33" t="s">
        <v>973</v>
      </c>
      <c r="J85" s="17">
        <v>252743550000</v>
      </c>
      <c r="K85" s="32" t="s">
        <v>974</v>
      </c>
      <c r="L85" s="32" t="s">
        <v>205</v>
      </c>
      <c r="M85" s="41">
        <v>75</v>
      </c>
      <c r="N85" s="32" t="s">
        <v>975</v>
      </c>
      <c r="O85" s="42" t="s">
        <v>214</v>
      </c>
      <c r="P85" s="41" t="s">
        <v>976</v>
      </c>
      <c r="Q85" s="32" t="s">
        <v>1509</v>
      </c>
      <c r="R85" s="32" t="s">
        <v>1508</v>
      </c>
      <c r="S85" s="32" t="s">
        <v>303</v>
      </c>
      <c r="T85" s="32" t="s">
        <v>304</v>
      </c>
      <c r="U85" s="32" t="s">
        <v>599</v>
      </c>
      <c r="V85" s="32" t="s">
        <v>415</v>
      </c>
      <c r="W85" s="32" t="s">
        <v>416</v>
      </c>
      <c r="X85" s="41"/>
      <c r="Y85" s="32"/>
      <c r="Z85" s="22" t="s">
        <v>933</v>
      </c>
      <c r="AA85" s="22" t="s">
        <v>933</v>
      </c>
      <c r="AB85" s="22" t="s">
        <v>933</v>
      </c>
      <c r="AC85" s="22" t="s">
        <v>933</v>
      </c>
      <c r="AD85" s="32" t="s">
        <v>1994</v>
      </c>
      <c r="AE85" s="32" t="s">
        <v>972</v>
      </c>
      <c r="AF85" s="36">
        <v>196517792728</v>
      </c>
      <c r="AG85" s="22"/>
      <c r="AH85" s="21"/>
      <c r="AI85" s="21">
        <v>0</v>
      </c>
      <c r="AJ85" s="22">
        <v>44511</v>
      </c>
      <c r="AK85" s="18">
        <v>720</v>
      </c>
      <c r="AL85" s="19" t="s">
        <v>1993</v>
      </c>
      <c r="AM85" s="37">
        <v>0.02</v>
      </c>
      <c r="AN85" s="23">
        <v>0</v>
      </c>
      <c r="AO85" s="21">
        <v>0</v>
      </c>
      <c r="AP85" s="24">
        <v>0</v>
      </c>
      <c r="AQ85" s="38">
        <f t="shared" si="8"/>
        <v>0</v>
      </c>
      <c r="AR85" s="39">
        <f t="shared" si="9"/>
        <v>0</v>
      </c>
      <c r="AS85" s="39">
        <f t="shared" si="10"/>
        <v>0</v>
      </c>
      <c r="AT85" s="19" t="s">
        <v>2046</v>
      </c>
      <c r="AU85" s="19">
        <f t="shared" si="13"/>
        <v>75</v>
      </c>
      <c r="AV85" s="19">
        <f t="shared" si="11"/>
        <v>0</v>
      </c>
      <c r="AW85" s="19" t="str">
        <f t="shared" si="12"/>
        <v>Km</v>
      </c>
      <c r="AX85" s="33"/>
      <c r="AY85" s="33"/>
      <c r="AZ85" s="33"/>
      <c r="BA85" s="33"/>
    </row>
    <row r="86" spans="1:53" ht="129.94999999999999" customHeight="1" x14ac:dyDescent="0.25">
      <c r="A86" s="41"/>
      <c r="B86" s="44" t="s">
        <v>646</v>
      </c>
      <c r="C86" s="42" t="s">
        <v>621</v>
      </c>
      <c r="D86" s="32" t="s">
        <v>643</v>
      </c>
      <c r="E86" s="32" t="s">
        <v>1308</v>
      </c>
      <c r="F86" s="32" t="s">
        <v>1216</v>
      </c>
      <c r="G86" s="41" t="s">
        <v>132</v>
      </c>
      <c r="H86" s="43" t="s">
        <v>1332</v>
      </c>
      <c r="I86" s="43" t="s">
        <v>1217</v>
      </c>
      <c r="J86" s="17">
        <v>229498034150</v>
      </c>
      <c r="K86" s="32" t="s">
        <v>203</v>
      </c>
      <c r="L86" s="32" t="s">
        <v>205</v>
      </c>
      <c r="M86" s="41">
        <v>108</v>
      </c>
      <c r="N86" s="32" t="s">
        <v>944</v>
      </c>
      <c r="O86" s="42" t="s">
        <v>214</v>
      </c>
      <c r="P86" s="41" t="s">
        <v>1218</v>
      </c>
      <c r="Q86" s="32" t="s">
        <v>1531</v>
      </c>
      <c r="R86" s="32" t="s">
        <v>1532</v>
      </c>
      <c r="S86" s="32" t="s">
        <v>1219</v>
      </c>
      <c r="T86" s="32" t="s">
        <v>1220</v>
      </c>
      <c r="U86" s="32" t="s">
        <v>1624</v>
      </c>
      <c r="V86" s="32" t="s">
        <v>1221</v>
      </c>
      <c r="W86" s="32" t="s">
        <v>1222</v>
      </c>
      <c r="X86" s="41"/>
      <c r="Y86" s="32"/>
      <c r="Z86" s="22" t="s">
        <v>933</v>
      </c>
      <c r="AA86" s="22" t="s">
        <v>933</v>
      </c>
      <c r="AB86" s="22" t="s">
        <v>933</v>
      </c>
      <c r="AC86" s="22" t="s">
        <v>933</v>
      </c>
      <c r="AD86" s="32">
        <v>0</v>
      </c>
      <c r="AE86" s="32" t="s">
        <v>1216</v>
      </c>
      <c r="AF86" s="36">
        <v>0</v>
      </c>
      <c r="AG86" s="22"/>
      <c r="AH86" s="21"/>
      <c r="AI86" s="21">
        <v>0</v>
      </c>
      <c r="AJ86" s="22"/>
      <c r="AK86" s="18">
        <v>0</v>
      </c>
      <c r="AL86" s="19" t="s">
        <v>951</v>
      </c>
      <c r="AM86" s="37" t="s">
        <v>134</v>
      </c>
      <c r="AN86" s="23">
        <v>0</v>
      </c>
      <c r="AO86" s="21" t="s">
        <v>134</v>
      </c>
      <c r="AP86" s="24">
        <v>0</v>
      </c>
      <c r="AQ86" s="38">
        <f t="shared" si="8"/>
        <v>0</v>
      </c>
      <c r="AR86" s="39">
        <f t="shared" si="9"/>
        <v>0</v>
      </c>
      <c r="AS86" s="39">
        <f t="shared" si="10"/>
        <v>0</v>
      </c>
      <c r="AT86" s="19" t="s">
        <v>2010</v>
      </c>
      <c r="AU86" s="19">
        <f t="shared" si="13"/>
        <v>108</v>
      </c>
      <c r="AV86" s="19">
        <f t="shared" si="11"/>
        <v>0</v>
      </c>
      <c r="AW86" s="19" t="str">
        <f t="shared" si="12"/>
        <v>Km</v>
      </c>
      <c r="AX86" s="33"/>
      <c r="AY86" s="33"/>
      <c r="AZ86" s="33"/>
      <c r="BA86" s="33"/>
    </row>
    <row r="87" spans="1:53" ht="129.94999999999999" customHeight="1" x14ac:dyDescent="0.25">
      <c r="A87" s="41"/>
      <c r="B87" s="44" t="s">
        <v>646</v>
      </c>
      <c r="C87" s="42" t="s">
        <v>608</v>
      </c>
      <c r="D87" s="32" t="s">
        <v>629</v>
      </c>
      <c r="E87" s="32" t="s">
        <v>1312</v>
      </c>
      <c r="F87" s="32" t="s">
        <v>1201</v>
      </c>
      <c r="G87" s="41" t="s">
        <v>132</v>
      </c>
      <c r="H87" s="43" t="s">
        <v>1332</v>
      </c>
      <c r="I87" s="43" t="s">
        <v>1340</v>
      </c>
      <c r="J87" s="17">
        <v>79662169790</v>
      </c>
      <c r="K87" s="32" t="s">
        <v>1096</v>
      </c>
      <c r="L87" s="32" t="s">
        <v>205</v>
      </c>
      <c r="M87" s="41">
        <v>45</v>
      </c>
      <c r="N87" s="32" t="s">
        <v>1202</v>
      </c>
      <c r="O87" s="42" t="s">
        <v>214</v>
      </c>
      <c r="P87" s="41" t="s">
        <v>1200</v>
      </c>
      <c r="Q87" s="32" t="s">
        <v>1423</v>
      </c>
      <c r="R87" s="32" t="s">
        <v>1424</v>
      </c>
      <c r="S87" s="32" t="s">
        <v>266</v>
      </c>
      <c r="T87" s="32" t="s">
        <v>1203</v>
      </c>
      <c r="U87" s="32" t="s">
        <v>1625</v>
      </c>
      <c r="V87" s="32" t="s">
        <v>420</v>
      </c>
      <c r="W87" s="32" t="s">
        <v>1204</v>
      </c>
      <c r="X87" s="41"/>
      <c r="Y87" s="32"/>
      <c r="Z87" s="22" t="s">
        <v>933</v>
      </c>
      <c r="AA87" s="22" t="s">
        <v>933</v>
      </c>
      <c r="AB87" s="22" t="s">
        <v>933</v>
      </c>
      <c r="AC87" s="22" t="s">
        <v>933</v>
      </c>
      <c r="AD87" s="32" t="s">
        <v>933</v>
      </c>
      <c r="AE87" s="32" t="s">
        <v>1201</v>
      </c>
      <c r="AF87" s="36" t="s">
        <v>933</v>
      </c>
      <c r="AG87" s="22"/>
      <c r="AH87" s="21"/>
      <c r="AI87" s="21"/>
      <c r="AJ87" s="22"/>
      <c r="AK87" s="18" t="s">
        <v>933</v>
      </c>
      <c r="AL87" s="19" t="s">
        <v>933</v>
      </c>
      <c r="AM87" s="37" t="s">
        <v>933</v>
      </c>
      <c r="AN87" s="23" t="s">
        <v>933</v>
      </c>
      <c r="AO87" s="21" t="s">
        <v>933</v>
      </c>
      <c r="AP87" s="24"/>
      <c r="AQ87" s="38"/>
      <c r="AR87" s="39">
        <f t="shared" si="9"/>
        <v>0</v>
      </c>
      <c r="AS87" s="39"/>
      <c r="AT87" s="19" t="s">
        <v>1205</v>
      </c>
      <c r="AU87" s="19">
        <f t="shared" si="13"/>
        <v>45</v>
      </c>
      <c r="AV87" s="19">
        <f t="shared" si="11"/>
        <v>0</v>
      </c>
      <c r="AW87" s="19" t="str">
        <f t="shared" si="12"/>
        <v>Km</v>
      </c>
      <c r="AX87" s="33"/>
      <c r="AY87" s="33"/>
      <c r="AZ87" s="33"/>
      <c r="BA87" s="33"/>
    </row>
    <row r="88" spans="1:53" ht="129.94999999999999" customHeight="1" x14ac:dyDescent="0.25">
      <c r="A88" s="41"/>
      <c r="B88" s="44" t="s">
        <v>646</v>
      </c>
      <c r="C88" s="42" t="s">
        <v>608</v>
      </c>
      <c r="D88" s="32" t="s">
        <v>629</v>
      </c>
      <c r="E88" s="32" t="s">
        <v>1312</v>
      </c>
      <c r="F88" s="32" t="s">
        <v>1206</v>
      </c>
      <c r="G88" s="41" t="s">
        <v>132</v>
      </c>
      <c r="H88" s="43" t="s">
        <v>1332</v>
      </c>
      <c r="I88" s="43" t="s">
        <v>1340</v>
      </c>
      <c r="J88" s="17">
        <v>69626690210</v>
      </c>
      <c r="K88" s="32" t="s">
        <v>1096</v>
      </c>
      <c r="L88" s="32" t="s">
        <v>205</v>
      </c>
      <c r="M88" s="41">
        <v>40</v>
      </c>
      <c r="N88" s="32" t="s">
        <v>1202</v>
      </c>
      <c r="O88" s="42" t="s">
        <v>214</v>
      </c>
      <c r="P88" s="41" t="s">
        <v>1200</v>
      </c>
      <c r="Q88" s="32" t="s">
        <v>1425</v>
      </c>
      <c r="R88" s="32" t="s">
        <v>1426</v>
      </c>
      <c r="S88" s="32" t="s">
        <v>1207</v>
      </c>
      <c r="T88" s="32" t="s">
        <v>1208</v>
      </c>
      <c r="U88" s="32" t="s">
        <v>589</v>
      </c>
      <c r="V88" s="32" t="s">
        <v>1209</v>
      </c>
      <c r="W88" s="32" t="s">
        <v>1210</v>
      </c>
      <c r="X88" s="41"/>
      <c r="Y88" s="32"/>
      <c r="Z88" s="22" t="s">
        <v>933</v>
      </c>
      <c r="AA88" s="22" t="s">
        <v>933</v>
      </c>
      <c r="AB88" s="22" t="s">
        <v>933</v>
      </c>
      <c r="AC88" s="22" t="s">
        <v>933</v>
      </c>
      <c r="AD88" s="32" t="s">
        <v>933</v>
      </c>
      <c r="AE88" s="32" t="s">
        <v>1206</v>
      </c>
      <c r="AF88" s="36" t="s">
        <v>933</v>
      </c>
      <c r="AG88" s="22"/>
      <c r="AH88" s="21"/>
      <c r="AI88" s="21"/>
      <c r="AJ88" s="22"/>
      <c r="AK88" s="18" t="s">
        <v>933</v>
      </c>
      <c r="AL88" s="19" t="s">
        <v>933</v>
      </c>
      <c r="AM88" s="37" t="s">
        <v>933</v>
      </c>
      <c r="AN88" s="23" t="s">
        <v>933</v>
      </c>
      <c r="AO88" s="23" t="s">
        <v>933</v>
      </c>
      <c r="AP88" s="24"/>
      <c r="AQ88" s="38"/>
      <c r="AR88" s="39">
        <f t="shared" si="9"/>
        <v>0</v>
      </c>
      <c r="AS88" s="39"/>
      <c r="AT88" s="19" t="s">
        <v>1205</v>
      </c>
      <c r="AU88" s="19">
        <f t="shared" si="13"/>
        <v>40</v>
      </c>
      <c r="AV88" s="19">
        <f t="shared" si="11"/>
        <v>0</v>
      </c>
      <c r="AW88" s="19" t="str">
        <f t="shared" si="12"/>
        <v>Km</v>
      </c>
      <c r="AX88" s="33"/>
      <c r="AY88" s="33"/>
      <c r="AZ88" s="33"/>
      <c r="BA88" s="33"/>
    </row>
    <row r="89" spans="1:53" ht="129.94999999999999" customHeight="1" x14ac:dyDescent="0.25">
      <c r="A89" s="41"/>
      <c r="B89" s="44" t="s">
        <v>646</v>
      </c>
      <c r="C89" s="42" t="s">
        <v>613</v>
      </c>
      <c r="D89" s="32"/>
      <c r="E89" s="32" t="s">
        <v>667</v>
      </c>
      <c r="F89" s="32" t="s">
        <v>893</v>
      </c>
      <c r="G89" s="41" t="s">
        <v>135</v>
      </c>
      <c r="H89" s="43" t="s">
        <v>130</v>
      </c>
      <c r="I89" s="43" t="s">
        <v>953</v>
      </c>
      <c r="J89" s="17">
        <v>80418000</v>
      </c>
      <c r="K89" s="32" t="s">
        <v>894</v>
      </c>
      <c r="L89" s="32" t="s">
        <v>208</v>
      </c>
      <c r="M89" s="41">
        <v>50</v>
      </c>
      <c r="N89" s="32" t="s">
        <v>895</v>
      </c>
      <c r="O89" s="42" t="s">
        <v>214</v>
      </c>
      <c r="P89" s="41" t="s">
        <v>1325</v>
      </c>
      <c r="Q89" s="32" t="s">
        <v>1526</v>
      </c>
      <c r="R89" s="32" t="s">
        <v>1527</v>
      </c>
      <c r="S89" s="32" t="s">
        <v>1321</v>
      </c>
      <c r="T89" s="32" t="s">
        <v>896</v>
      </c>
      <c r="U89" s="32" t="s">
        <v>308</v>
      </c>
      <c r="V89" s="32" t="s">
        <v>897</v>
      </c>
      <c r="W89" s="32" t="s">
        <v>898</v>
      </c>
      <c r="X89" s="41" t="s">
        <v>899</v>
      </c>
      <c r="Y89" s="32">
        <v>5</v>
      </c>
      <c r="Z89" s="22"/>
      <c r="AA89" s="22"/>
      <c r="AB89" s="22"/>
      <c r="AC89" s="22"/>
      <c r="AD89" s="32" t="s">
        <v>900</v>
      </c>
      <c r="AE89" s="32" t="s">
        <v>901</v>
      </c>
      <c r="AF89" s="36">
        <v>79631022</v>
      </c>
      <c r="AG89" s="22">
        <v>43705</v>
      </c>
      <c r="AH89" s="21"/>
      <c r="AI89" s="21">
        <v>79629889.680000007</v>
      </c>
      <c r="AJ89" s="22">
        <v>44158</v>
      </c>
      <c r="AK89" s="18">
        <v>90</v>
      </c>
      <c r="AL89" s="19" t="s">
        <v>902</v>
      </c>
      <c r="AM89" s="37">
        <f ca="1">(AK89-((TODAY())-AJ89))/AK89</f>
        <v>-12.022222222222222</v>
      </c>
      <c r="AN89" s="23">
        <v>1</v>
      </c>
      <c r="AO89" s="21">
        <v>1</v>
      </c>
      <c r="AP89" s="24">
        <v>1</v>
      </c>
      <c r="AQ89" s="38">
        <f t="shared" ref="AQ89:AQ126" si="14">AN89</f>
        <v>1</v>
      </c>
      <c r="AR89" s="39">
        <f t="shared" si="9"/>
        <v>0</v>
      </c>
      <c r="AS89" s="39">
        <f t="shared" ref="AS89:AS120" si="15">AN89</f>
        <v>1</v>
      </c>
      <c r="AT89" s="19" t="s">
        <v>903</v>
      </c>
      <c r="AU89" s="19">
        <f t="shared" si="13"/>
        <v>50</v>
      </c>
      <c r="AV89" s="19">
        <f t="shared" si="11"/>
        <v>50</v>
      </c>
      <c r="AW89" s="19" t="str">
        <f t="shared" si="12"/>
        <v>ML d'ouvrage</v>
      </c>
      <c r="AX89" s="33"/>
      <c r="AY89" s="33"/>
      <c r="AZ89" s="33"/>
      <c r="BA89" s="33"/>
    </row>
    <row r="90" spans="1:53" ht="129.94999999999999" customHeight="1" x14ac:dyDescent="0.25">
      <c r="A90" s="41"/>
      <c r="B90" s="44" t="s">
        <v>646</v>
      </c>
      <c r="C90" s="42" t="s">
        <v>1274</v>
      </c>
      <c r="D90" s="32" t="s">
        <v>638</v>
      </c>
      <c r="E90" s="32" t="s">
        <v>652</v>
      </c>
      <c r="F90" s="32" t="s">
        <v>97</v>
      </c>
      <c r="G90" s="41" t="s">
        <v>136</v>
      </c>
      <c r="H90" s="43" t="s">
        <v>130</v>
      </c>
      <c r="I90" s="43" t="s">
        <v>953</v>
      </c>
      <c r="J90" s="17">
        <v>500000000</v>
      </c>
      <c r="K90" s="32" t="s">
        <v>160</v>
      </c>
      <c r="L90" s="32" t="s">
        <v>205</v>
      </c>
      <c r="M90" s="41">
        <v>0.52500000000000002</v>
      </c>
      <c r="N90" s="32" t="s">
        <v>229</v>
      </c>
      <c r="O90" s="42" t="s">
        <v>214</v>
      </c>
      <c r="P90" s="41"/>
      <c r="Q90" s="32" t="s">
        <v>1460</v>
      </c>
      <c r="R90" s="32" t="s">
        <v>1461</v>
      </c>
      <c r="S90" s="32"/>
      <c r="T90" s="32"/>
      <c r="U90" s="32" t="s">
        <v>600</v>
      </c>
      <c r="V90" s="32" t="s">
        <v>385</v>
      </c>
      <c r="W90" s="32" t="s">
        <v>386</v>
      </c>
      <c r="X90" s="41"/>
      <c r="Y90" s="32"/>
      <c r="Z90" s="22"/>
      <c r="AA90" s="22"/>
      <c r="AB90" s="22"/>
      <c r="AC90" s="22"/>
      <c r="AD90" s="32" t="s">
        <v>459</v>
      </c>
      <c r="AE90" s="32" t="s">
        <v>506</v>
      </c>
      <c r="AF90" s="36">
        <v>465538840</v>
      </c>
      <c r="AG90" s="22"/>
      <c r="AH90" s="21"/>
      <c r="AI90" s="21"/>
      <c r="AJ90" s="22">
        <v>44188</v>
      </c>
      <c r="AK90" s="18">
        <v>60</v>
      </c>
      <c r="AL90" s="19" t="s">
        <v>571</v>
      </c>
      <c r="AM90" s="37">
        <f ca="1">(AK90-((TODAY())-AJ90))/AK90</f>
        <v>-18.033333333333335</v>
      </c>
      <c r="AN90" s="23">
        <v>1</v>
      </c>
      <c r="AO90" s="21">
        <v>0</v>
      </c>
      <c r="AP90" s="24">
        <v>1</v>
      </c>
      <c r="AQ90" s="38">
        <f t="shared" si="14"/>
        <v>1</v>
      </c>
      <c r="AR90" s="39">
        <f t="shared" si="9"/>
        <v>0</v>
      </c>
      <c r="AS90" s="39">
        <f t="shared" si="15"/>
        <v>1</v>
      </c>
      <c r="AT90" s="19"/>
      <c r="AU90" s="19">
        <f t="shared" si="13"/>
        <v>0.52500000000000002</v>
      </c>
      <c r="AV90" s="19">
        <f t="shared" si="11"/>
        <v>0.52500000000000002</v>
      </c>
      <c r="AW90" s="19" t="str">
        <f t="shared" si="12"/>
        <v>Km</v>
      </c>
      <c r="AX90" s="33"/>
      <c r="AY90" s="33"/>
      <c r="AZ90" s="33"/>
      <c r="BA90" s="33"/>
    </row>
    <row r="91" spans="1:53" ht="129.94999999999999" customHeight="1" x14ac:dyDescent="0.25">
      <c r="A91" s="41"/>
      <c r="B91" s="44" t="s">
        <v>646</v>
      </c>
      <c r="C91" s="42" t="s">
        <v>1274</v>
      </c>
      <c r="D91" s="32" t="s">
        <v>1274</v>
      </c>
      <c r="E91" s="32" t="s">
        <v>652</v>
      </c>
      <c r="F91" s="32" t="s">
        <v>100</v>
      </c>
      <c r="G91" s="41" t="s">
        <v>136</v>
      </c>
      <c r="H91" s="43" t="s">
        <v>130</v>
      </c>
      <c r="I91" s="43" t="s">
        <v>953</v>
      </c>
      <c r="J91" s="17">
        <v>500000000</v>
      </c>
      <c r="K91" s="32" t="s">
        <v>184</v>
      </c>
      <c r="L91" s="32" t="s">
        <v>205</v>
      </c>
      <c r="M91" s="41">
        <v>12</v>
      </c>
      <c r="N91" s="32" t="s">
        <v>218</v>
      </c>
      <c r="O91" s="42" t="s">
        <v>214</v>
      </c>
      <c r="P91" s="41"/>
      <c r="Q91" s="32" t="s">
        <v>1465</v>
      </c>
      <c r="R91" s="32" t="s">
        <v>1464</v>
      </c>
      <c r="S91" s="32"/>
      <c r="T91" s="32"/>
      <c r="U91" s="32" t="s">
        <v>598</v>
      </c>
      <c r="V91" s="32" t="s">
        <v>391</v>
      </c>
      <c r="W91" s="32" t="s">
        <v>392</v>
      </c>
      <c r="X91" s="41"/>
      <c r="Y91" s="32"/>
      <c r="Z91" s="22"/>
      <c r="AA91" s="22"/>
      <c r="AB91" s="22"/>
      <c r="AC91" s="22"/>
      <c r="AD91" s="32" t="s">
        <v>462</v>
      </c>
      <c r="AE91" s="32" t="s">
        <v>100</v>
      </c>
      <c r="AF91" s="36">
        <v>453077921.08999997</v>
      </c>
      <c r="AG91" s="22"/>
      <c r="AH91" s="21"/>
      <c r="AI91" s="21"/>
      <c r="AJ91" s="22">
        <v>44162</v>
      </c>
      <c r="AK91" s="18">
        <v>60</v>
      </c>
      <c r="AL91" s="19" t="s">
        <v>573</v>
      </c>
      <c r="AM91" s="37">
        <f ca="1">(AK91-((TODAY())-AJ91))/AK91</f>
        <v>-18.466666666666665</v>
      </c>
      <c r="AN91" s="23">
        <v>1</v>
      </c>
      <c r="AO91" s="21">
        <v>0.6</v>
      </c>
      <c r="AP91" s="24">
        <v>0.85</v>
      </c>
      <c r="AQ91" s="38">
        <f t="shared" si="14"/>
        <v>1</v>
      </c>
      <c r="AR91" s="39">
        <f t="shared" si="9"/>
        <v>0.15000000000000002</v>
      </c>
      <c r="AS91" s="39">
        <f t="shared" si="15"/>
        <v>1</v>
      </c>
      <c r="AT91" s="19" t="s">
        <v>2031</v>
      </c>
      <c r="AU91" s="19">
        <f t="shared" si="13"/>
        <v>12</v>
      </c>
      <c r="AV91" s="19">
        <f t="shared" si="11"/>
        <v>12</v>
      </c>
      <c r="AW91" s="19" t="str">
        <f t="shared" si="12"/>
        <v>Km</v>
      </c>
      <c r="AX91" s="33"/>
      <c r="AY91" s="33"/>
      <c r="AZ91" s="33"/>
      <c r="BA91" s="33"/>
    </row>
    <row r="92" spans="1:53" ht="129.94999999999999" customHeight="1" x14ac:dyDescent="0.25">
      <c r="A92" s="41"/>
      <c r="B92" s="44" t="s">
        <v>646</v>
      </c>
      <c r="C92" s="42" t="s">
        <v>1274</v>
      </c>
      <c r="D92" s="32" t="s">
        <v>638</v>
      </c>
      <c r="E92" s="32" t="s">
        <v>652</v>
      </c>
      <c r="F92" s="32" t="s">
        <v>101</v>
      </c>
      <c r="G92" s="41" t="s">
        <v>136</v>
      </c>
      <c r="H92" s="43" t="s">
        <v>130</v>
      </c>
      <c r="I92" s="43" t="s">
        <v>953</v>
      </c>
      <c r="J92" s="17">
        <v>200000000</v>
      </c>
      <c r="K92" s="32" t="s">
        <v>193</v>
      </c>
      <c r="L92" s="32" t="s">
        <v>208</v>
      </c>
      <c r="M92" s="41"/>
      <c r="N92" s="32" t="s">
        <v>231</v>
      </c>
      <c r="O92" s="42" t="s">
        <v>214</v>
      </c>
      <c r="P92" s="41" t="s">
        <v>218</v>
      </c>
      <c r="Q92" s="32"/>
      <c r="R92" s="32"/>
      <c r="S92" s="32"/>
      <c r="T92" s="32"/>
      <c r="U92" s="32" t="s">
        <v>598</v>
      </c>
      <c r="V92" s="32" t="s">
        <v>391</v>
      </c>
      <c r="W92" s="32" t="s">
        <v>392</v>
      </c>
      <c r="X92" s="41"/>
      <c r="Y92" s="32"/>
      <c r="Z92" s="22"/>
      <c r="AA92" s="22"/>
      <c r="AB92" s="22"/>
      <c r="AC92" s="22"/>
      <c r="AD92" s="32" t="s">
        <v>463</v>
      </c>
      <c r="AE92" s="32" t="s">
        <v>101</v>
      </c>
      <c r="AF92" s="36">
        <v>104012174.8</v>
      </c>
      <c r="AG92" s="22"/>
      <c r="AH92" s="21"/>
      <c r="AI92" s="21"/>
      <c r="AJ92" s="22">
        <v>44186</v>
      </c>
      <c r="AK92" s="18">
        <v>45</v>
      </c>
      <c r="AL92" s="19" t="s">
        <v>574</v>
      </c>
      <c r="AM92" s="37">
        <f ca="1">(AK92-((TODAY())-AJ92))/AK92</f>
        <v>-24.422222222222221</v>
      </c>
      <c r="AN92" s="23">
        <v>1</v>
      </c>
      <c r="AO92" s="21"/>
      <c r="AP92" s="24">
        <v>1</v>
      </c>
      <c r="AQ92" s="38">
        <f t="shared" si="14"/>
        <v>1</v>
      </c>
      <c r="AR92" s="39">
        <f t="shared" si="9"/>
        <v>0</v>
      </c>
      <c r="AS92" s="39">
        <f t="shared" si="15"/>
        <v>1</v>
      </c>
      <c r="AT92" s="19"/>
      <c r="AU92" s="19">
        <f t="shared" si="13"/>
        <v>0</v>
      </c>
      <c r="AV92" s="19">
        <f t="shared" si="11"/>
        <v>0</v>
      </c>
      <c r="AW92" s="19" t="str">
        <f t="shared" si="12"/>
        <v>ML d'ouvrage</v>
      </c>
      <c r="AX92" s="33"/>
      <c r="AY92" s="33"/>
      <c r="AZ92" s="33"/>
      <c r="BA92" s="33"/>
    </row>
    <row r="93" spans="1:53" ht="129.94999999999999" customHeight="1" x14ac:dyDescent="0.25">
      <c r="A93" s="41"/>
      <c r="B93" s="44" t="s">
        <v>646</v>
      </c>
      <c r="C93" s="42" t="s">
        <v>613</v>
      </c>
      <c r="D93" s="32" t="s">
        <v>813</v>
      </c>
      <c r="E93" s="32" t="s">
        <v>663</v>
      </c>
      <c r="F93" s="32" t="s">
        <v>814</v>
      </c>
      <c r="G93" s="41" t="s">
        <v>136</v>
      </c>
      <c r="H93" s="43" t="s">
        <v>130</v>
      </c>
      <c r="I93" s="43" t="s">
        <v>953</v>
      </c>
      <c r="J93" s="17">
        <v>116007600</v>
      </c>
      <c r="K93" s="32" t="s">
        <v>815</v>
      </c>
      <c r="L93" s="32" t="s">
        <v>205</v>
      </c>
      <c r="M93" s="41">
        <v>120</v>
      </c>
      <c r="N93" s="32" t="s">
        <v>783</v>
      </c>
      <c r="O93" s="42" t="s">
        <v>221</v>
      </c>
      <c r="P93" s="41" t="s">
        <v>757</v>
      </c>
      <c r="Q93" s="32" t="s">
        <v>1522</v>
      </c>
      <c r="R93" s="32" t="s">
        <v>1523</v>
      </c>
      <c r="S93" s="32" t="s">
        <v>759</v>
      </c>
      <c r="T93" s="32" t="s">
        <v>816</v>
      </c>
      <c r="U93" s="32" t="s">
        <v>593</v>
      </c>
      <c r="V93" s="32" t="s">
        <v>817</v>
      </c>
      <c r="W93" s="32" t="s">
        <v>818</v>
      </c>
      <c r="X93" s="41" t="s">
        <v>819</v>
      </c>
      <c r="Y93" s="32"/>
      <c r="Z93" s="22"/>
      <c r="AA93" s="22"/>
      <c r="AB93" s="22"/>
      <c r="AC93" s="22"/>
      <c r="AD93" s="32" t="s">
        <v>820</v>
      </c>
      <c r="AE93" s="32" t="s">
        <v>814</v>
      </c>
      <c r="AF93" s="36">
        <v>123555900</v>
      </c>
      <c r="AG93" s="22"/>
      <c r="AH93" s="21"/>
      <c r="AI93" s="21"/>
      <c r="AJ93" s="22">
        <v>44011</v>
      </c>
      <c r="AK93" s="18">
        <v>90</v>
      </c>
      <c r="AL93" s="19" t="s">
        <v>821</v>
      </c>
      <c r="AM93" s="37">
        <v>1</v>
      </c>
      <c r="AN93" s="23">
        <v>1</v>
      </c>
      <c r="AO93" s="21">
        <v>1</v>
      </c>
      <c r="AP93" s="24">
        <v>1</v>
      </c>
      <c r="AQ93" s="38">
        <f t="shared" si="14"/>
        <v>1</v>
      </c>
      <c r="AR93" s="39">
        <f t="shared" si="9"/>
        <v>0</v>
      </c>
      <c r="AS93" s="39">
        <f t="shared" si="15"/>
        <v>1</v>
      </c>
      <c r="AT93" s="19" t="s">
        <v>822</v>
      </c>
      <c r="AU93" s="19">
        <f t="shared" si="13"/>
        <v>120</v>
      </c>
      <c r="AV93" s="19">
        <f t="shared" si="11"/>
        <v>120</v>
      </c>
      <c r="AW93" s="19" t="str">
        <f t="shared" si="12"/>
        <v>Km</v>
      </c>
      <c r="AX93" s="33" t="s">
        <v>766</v>
      </c>
      <c r="AY93" s="33"/>
      <c r="AZ93" s="33"/>
      <c r="BA93" s="33"/>
    </row>
    <row r="94" spans="1:53" ht="129.94999999999999" customHeight="1" x14ac:dyDescent="0.25">
      <c r="A94" s="41"/>
      <c r="B94" s="44" t="s">
        <v>646</v>
      </c>
      <c r="C94" s="42" t="s">
        <v>613</v>
      </c>
      <c r="D94" s="32" t="s">
        <v>813</v>
      </c>
      <c r="E94" s="32" t="s">
        <v>663</v>
      </c>
      <c r="F94" s="32" t="s">
        <v>823</v>
      </c>
      <c r="G94" s="41" t="s">
        <v>136</v>
      </c>
      <c r="H94" s="43" t="s">
        <v>130</v>
      </c>
      <c r="I94" s="43" t="s">
        <v>953</v>
      </c>
      <c r="J94" s="17">
        <v>351651500</v>
      </c>
      <c r="K94" s="32" t="s">
        <v>815</v>
      </c>
      <c r="L94" s="32" t="s">
        <v>205</v>
      </c>
      <c r="M94" s="41">
        <v>50</v>
      </c>
      <c r="N94" s="32" t="s">
        <v>783</v>
      </c>
      <c r="O94" s="42" t="s">
        <v>221</v>
      </c>
      <c r="P94" s="41" t="s">
        <v>757</v>
      </c>
      <c r="Q94" s="32" t="s">
        <v>1522</v>
      </c>
      <c r="R94" s="32" t="s">
        <v>1523</v>
      </c>
      <c r="S94" s="32" t="s">
        <v>759</v>
      </c>
      <c r="T94" s="32" t="s">
        <v>816</v>
      </c>
      <c r="U94" s="32" t="s">
        <v>593</v>
      </c>
      <c r="V94" s="32" t="s">
        <v>824</v>
      </c>
      <c r="W94" s="32" t="s">
        <v>818</v>
      </c>
      <c r="X94" s="41" t="s">
        <v>819</v>
      </c>
      <c r="Y94" s="32"/>
      <c r="Z94" s="22"/>
      <c r="AA94" s="22"/>
      <c r="AB94" s="22"/>
      <c r="AC94" s="22"/>
      <c r="AD94" s="32" t="s">
        <v>825</v>
      </c>
      <c r="AE94" s="32" t="s">
        <v>823</v>
      </c>
      <c r="AF94" s="36">
        <v>346213937.39999998</v>
      </c>
      <c r="AG94" s="22"/>
      <c r="AH94" s="21"/>
      <c r="AI94" s="21"/>
      <c r="AJ94" s="22">
        <v>44072</v>
      </c>
      <c r="AK94" s="18">
        <v>90</v>
      </c>
      <c r="AL94" s="19" t="s">
        <v>571</v>
      </c>
      <c r="AM94" s="37">
        <v>1</v>
      </c>
      <c r="AN94" s="23">
        <v>1</v>
      </c>
      <c r="AO94" s="21">
        <v>1</v>
      </c>
      <c r="AP94" s="24">
        <v>1</v>
      </c>
      <c r="AQ94" s="38">
        <f t="shared" si="14"/>
        <v>1</v>
      </c>
      <c r="AR94" s="39">
        <f t="shared" si="9"/>
        <v>0</v>
      </c>
      <c r="AS94" s="39">
        <f t="shared" si="15"/>
        <v>1</v>
      </c>
      <c r="AT94" s="19" t="s">
        <v>826</v>
      </c>
      <c r="AU94" s="19">
        <f t="shared" si="13"/>
        <v>50</v>
      </c>
      <c r="AV94" s="19">
        <f t="shared" si="11"/>
        <v>50</v>
      </c>
      <c r="AW94" s="19" t="str">
        <f t="shared" si="12"/>
        <v>Km</v>
      </c>
      <c r="AX94" s="33" t="s">
        <v>766</v>
      </c>
      <c r="AY94" s="33"/>
      <c r="AZ94" s="33"/>
      <c r="BA94" s="33"/>
    </row>
    <row r="95" spans="1:53" ht="129.94999999999999" customHeight="1" x14ac:dyDescent="0.25">
      <c r="A95" s="41"/>
      <c r="B95" s="44" t="s">
        <v>646</v>
      </c>
      <c r="C95" s="42" t="s">
        <v>613</v>
      </c>
      <c r="D95" s="32" t="s">
        <v>813</v>
      </c>
      <c r="E95" s="32" t="s">
        <v>663</v>
      </c>
      <c r="F95" s="32" t="s">
        <v>827</v>
      </c>
      <c r="G95" s="41" t="s">
        <v>136</v>
      </c>
      <c r="H95" s="43" t="s">
        <v>130</v>
      </c>
      <c r="I95" s="43" t="s">
        <v>953</v>
      </c>
      <c r="J95" s="17">
        <v>385000000</v>
      </c>
      <c r="K95" s="32" t="s">
        <v>815</v>
      </c>
      <c r="L95" s="32" t="s">
        <v>205</v>
      </c>
      <c r="M95" s="41">
        <v>3</v>
      </c>
      <c r="N95" s="32" t="s">
        <v>783</v>
      </c>
      <c r="O95" s="42" t="s">
        <v>221</v>
      </c>
      <c r="P95" s="41" t="s">
        <v>757</v>
      </c>
      <c r="Q95" s="32" t="s">
        <v>1524</v>
      </c>
      <c r="R95" s="32" t="s">
        <v>1525</v>
      </c>
      <c r="S95" s="32" t="s">
        <v>828</v>
      </c>
      <c r="T95" s="32" t="s">
        <v>829</v>
      </c>
      <c r="U95" s="32" t="s">
        <v>593</v>
      </c>
      <c r="V95" s="32" t="s">
        <v>824</v>
      </c>
      <c r="W95" s="32" t="s">
        <v>830</v>
      </c>
      <c r="X95" s="41" t="s">
        <v>819</v>
      </c>
      <c r="Y95" s="32"/>
      <c r="Z95" s="22"/>
      <c r="AA95" s="22"/>
      <c r="AB95" s="22"/>
      <c r="AC95" s="22"/>
      <c r="AD95" s="32" t="s">
        <v>831</v>
      </c>
      <c r="AE95" s="32" t="s">
        <v>827</v>
      </c>
      <c r="AF95" s="36">
        <v>385709000</v>
      </c>
      <c r="AG95" s="22"/>
      <c r="AH95" s="21"/>
      <c r="AI95" s="21"/>
      <c r="AJ95" s="22">
        <v>44127</v>
      </c>
      <c r="AK95" s="18">
        <v>60</v>
      </c>
      <c r="AL95" s="19" t="s">
        <v>832</v>
      </c>
      <c r="AM95" s="37">
        <v>1</v>
      </c>
      <c r="AN95" s="23">
        <v>1</v>
      </c>
      <c r="AO95" s="21">
        <v>1</v>
      </c>
      <c r="AP95" s="24">
        <v>1</v>
      </c>
      <c r="AQ95" s="38">
        <f t="shared" si="14"/>
        <v>1</v>
      </c>
      <c r="AR95" s="39">
        <f t="shared" si="9"/>
        <v>0</v>
      </c>
      <c r="AS95" s="39">
        <f t="shared" si="15"/>
        <v>1</v>
      </c>
      <c r="AT95" s="19" t="s">
        <v>826</v>
      </c>
      <c r="AU95" s="19">
        <f t="shared" si="13"/>
        <v>3</v>
      </c>
      <c r="AV95" s="19">
        <f t="shared" si="11"/>
        <v>3</v>
      </c>
      <c r="AW95" s="19" t="str">
        <f t="shared" si="12"/>
        <v>Km</v>
      </c>
      <c r="AX95" s="33" t="s">
        <v>766</v>
      </c>
      <c r="AY95" s="33"/>
      <c r="AZ95" s="33"/>
      <c r="BA95" s="33"/>
    </row>
    <row r="96" spans="1:53" ht="129.94999999999999" customHeight="1" x14ac:dyDescent="0.25">
      <c r="A96" s="41"/>
      <c r="B96" s="44" t="s">
        <v>646</v>
      </c>
      <c r="C96" s="42" t="s">
        <v>613</v>
      </c>
      <c r="D96" s="32"/>
      <c r="E96" s="32" t="s">
        <v>667</v>
      </c>
      <c r="F96" s="32" t="s">
        <v>893</v>
      </c>
      <c r="G96" s="41" t="s">
        <v>136</v>
      </c>
      <c r="H96" s="43" t="s">
        <v>130</v>
      </c>
      <c r="I96" s="43" t="s">
        <v>953</v>
      </c>
      <c r="J96" s="17">
        <v>92047200</v>
      </c>
      <c r="K96" s="32" t="s">
        <v>894</v>
      </c>
      <c r="L96" s="32" t="s">
        <v>208</v>
      </c>
      <c r="M96" s="41">
        <v>60</v>
      </c>
      <c r="N96" s="32" t="s">
        <v>904</v>
      </c>
      <c r="O96" s="42" t="s">
        <v>214</v>
      </c>
      <c r="P96" s="41" t="s">
        <v>1324</v>
      </c>
      <c r="Q96" s="32" t="s">
        <v>1526</v>
      </c>
      <c r="R96" s="32" t="s">
        <v>1527</v>
      </c>
      <c r="S96" s="32" t="s">
        <v>1316</v>
      </c>
      <c r="T96" s="32" t="s">
        <v>1316</v>
      </c>
      <c r="U96" s="32" t="s">
        <v>308</v>
      </c>
      <c r="V96" s="32" t="s">
        <v>897</v>
      </c>
      <c r="W96" s="32" t="s">
        <v>897</v>
      </c>
      <c r="X96" s="41" t="s">
        <v>899</v>
      </c>
      <c r="Y96" s="32">
        <v>5</v>
      </c>
      <c r="Z96" s="22"/>
      <c r="AA96" s="22"/>
      <c r="AB96" s="22"/>
      <c r="AC96" s="22"/>
      <c r="AD96" s="32" t="s">
        <v>905</v>
      </c>
      <c r="AE96" s="32" t="s">
        <v>906</v>
      </c>
      <c r="AF96" s="36">
        <v>91909981.079999998</v>
      </c>
      <c r="AG96" s="22">
        <v>43705</v>
      </c>
      <c r="AH96" s="21"/>
      <c r="AI96" s="21">
        <v>91904263.560000002</v>
      </c>
      <c r="AJ96" s="22">
        <v>44040</v>
      </c>
      <c r="AK96" s="18">
        <v>90</v>
      </c>
      <c r="AL96" s="19" t="s">
        <v>907</v>
      </c>
      <c r="AM96" s="37">
        <f ca="1">(AK96-((TODAY())-AJ96))/AK96</f>
        <v>-13.333333333333334</v>
      </c>
      <c r="AN96" s="23">
        <v>1</v>
      </c>
      <c r="AO96" s="21">
        <v>0.9999377921752044</v>
      </c>
      <c r="AP96" s="24">
        <v>1</v>
      </c>
      <c r="AQ96" s="38">
        <f t="shared" si="14"/>
        <v>1</v>
      </c>
      <c r="AR96" s="39">
        <f t="shared" si="9"/>
        <v>0</v>
      </c>
      <c r="AS96" s="39">
        <f t="shared" si="15"/>
        <v>1</v>
      </c>
      <c r="AT96" s="19" t="s">
        <v>908</v>
      </c>
      <c r="AU96" s="19">
        <f t="shared" si="13"/>
        <v>60</v>
      </c>
      <c r="AV96" s="19">
        <f t="shared" si="11"/>
        <v>60</v>
      </c>
      <c r="AW96" s="19" t="str">
        <f t="shared" si="12"/>
        <v>ML d'ouvrage</v>
      </c>
      <c r="AX96" s="33"/>
      <c r="AY96" s="33"/>
      <c r="AZ96" s="33"/>
      <c r="BA96" s="33"/>
    </row>
    <row r="97" spans="1:53" ht="129.94999999999999" customHeight="1" x14ac:dyDescent="0.25">
      <c r="A97" s="41"/>
      <c r="B97" s="44" t="s">
        <v>646</v>
      </c>
      <c r="C97" s="42" t="s">
        <v>613</v>
      </c>
      <c r="D97" s="32"/>
      <c r="E97" s="32" t="s">
        <v>667</v>
      </c>
      <c r="F97" s="32" t="s">
        <v>893</v>
      </c>
      <c r="G97" s="41" t="s">
        <v>136</v>
      </c>
      <c r="H97" s="43" t="s">
        <v>130</v>
      </c>
      <c r="I97" s="43" t="s">
        <v>953</v>
      </c>
      <c r="J97" s="17">
        <v>195531600</v>
      </c>
      <c r="K97" s="32" t="s">
        <v>894</v>
      </c>
      <c r="L97" s="32" t="s">
        <v>205</v>
      </c>
      <c r="M97" s="41">
        <v>1.948</v>
      </c>
      <c r="N97" s="32" t="s">
        <v>909</v>
      </c>
      <c r="O97" s="42" t="s">
        <v>214</v>
      </c>
      <c r="P97" s="41" t="s">
        <v>1322</v>
      </c>
      <c r="Q97" s="32" t="s">
        <v>1526</v>
      </c>
      <c r="R97" s="32" t="s">
        <v>1528</v>
      </c>
      <c r="S97" s="32" t="s">
        <v>1320</v>
      </c>
      <c r="T97" s="32" t="s">
        <v>1315</v>
      </c>
      <c r="U97" s="32" t="s">
        <v>308</v>
      </c>
      <c r="V97" s="32" t="s">
        <v>897</v>
      </c>
      <c r="W97" s="32" t="s">
        <v>910</v>
      </c>
      <c r="X97" s="41" t="s">
        <v>899</v>
      </c>
      <c r="Y97" s="32">
        <v>10</v>
      </c>
      <c r="Z97" s="22"/>
      <c r="AA97" s="22"/>
      <c r="AB97" s="22"/>
      <c r="AC97" s="22"/>
      <c r="AD97" s="32" t="s">
        <v>911</v>
      </c>
      <c r="AE97" s="32" t="s">
        <v>912</v>
      </c>
      <c r="AF97" s="36">
        <v>194294472</v>
      </c>
      <c r="AG97" s="22">
        <v>43705</v>
      </c>
      <c r="AH97" s="21"/>
      <c r="AI97" s="36">
        <v>194294472</v>
      </c>
      <c r="AJ97" s="22">
        <v>44040</v>
      </c>
      <c r="AK97" s="18">
        <v>90</v>
      </c>
      <c r="AL97" s="19" t="s">
        <v>907</v>
      </c>
      <c r="AM97" s="37">
        <f ca="1">(AK97-((TODAY())-AJ97))/AK97</f>
        <v>-13.333333333333334</v>
      </c>
      <c r="AN97" s="23">
        <v>1</v>
      </c>
      <c r="AO97" s="23">
        <v>1</v>
      </c>
      <c r="AP97" s="24">
        <v>1</v>
      </c>
      <c r="AQ97" s="38">
        <f t="shared" si="14"/>
        <v>1</v>
      </c>
      <c r="AR97" s="39">
        <f t="shared" si="9"/>
        <v>0</v>
      </c>
      <c r="AS97" s="39">
        <f t="shared" si="15"/>
        <v>1</v>
      </c>
      <c r="AT97" s="19" t="s">
        <v>913</v>
      </c>
      <c r="AU97" s="19">
        <f t="shared" si="13"/>
        <v>1.948</v>
      </c>
      <c r="AV97" s="19">
        <f t="shared" si="11"/>
        <v>1.948</v>
      </c>
      <c r="AW97" s="19" t="str">
        <f t="shared" si="12"/>
        <v>Km</v>
      </c>
      <c r="AX97" s="33"/>
      <c r="AY97" s="33"/>
      <c r="AZ97" s="33"/>
      <c r="BA97" s="33"/>
    </row>
    <row r="98" spans="1:53" ht="129.94999999999999" customHeight="1" x14ac:dyDescent="0.25">
      <c r="A98" s="41"/>
      <c r="B98" s="44" t="s">
        <v>646</v>
      </c>
      <c r="C98" s="42" t="s">
        <v>613</v>
      </c>
      <c r="D98" s="32"/>
      <c r="E98" s="32" t="s">
        <v>667</v>
      </c>
      <c r="F98" s="32" t="s">
        <v>893</v>
      </c>
      <c r="G98" s="41" t="s">
        <v>136</v>
      </c>
      <c r="H98" s="43" t="s">
        <v>130</v>
      </c>
      <c r="I98" s="43" t="s">
        <v>953</v>
      </c>
      <c r="J98" s="17">
        <v>200612400</v>
      </c>
      <c r="K98" s="32" t="s">
        <v>894</v>
      </c>
      <c r="L98" s="32" t="s">
        <v>205</v>
      </c>
      <c r="M98" s="41">
        <v>2.556</v>
      </c>
      <c r="N98" s="32" t="s">
        <v>909</v>
      </c>
      <c r="O98" s="42" t="s">
        <v>214</v>
      </c>
      <c r="P98" s="41" t="s">
        <v>1322</v>
      </c>
      <c r="Q98" s="32" t="s">
        <v>1528</v>
      </c>
      <c r="R98" s="32" t="s">
        <v>1529</v>
      </c>
      <c r="S98" s="32" t="s">
        <v>1315</v>
      </c>
      <c r="T98" s="32" t="s">
        <v>1317</v>
      </c>
      <c r="U98" s="32" t="s">
        <v>308</v>
      </c>
      <c r="V98" s="32" t="s">
        <v>914</v>
      </c>
      <c r="W98" s="32" t="s">
        <v>914</v>
      </c>
      <c r="X98" s="41" t="s">
        <v>899</v>
      </c>
      <c r="Y98" s="32">
        <v>10</v>
      </c>
      <c r="Z98" s="22"/>
      <c r="AA98" s="22"/>
      <c r="AB98" s="22"/>
      <c r="AC98" s="22"/>
      <c r="AD98" s="32" t="s">
        <v>915</v>
      </c>
      <c r="AE98" s="32" t="s">
        <v>916</v>
      </c>
      <c r="AF98" s="36">
        <v>199552200</v>
      </c>
      <c r="AG98" s="22">
        <v>43705</v>
      </c>
      <c r="AH98" s="21"/>
      <c r="AI98" s="36">
        <v>199552200</v>
      </c>
      <c r="AJ98" s="22">
        <v>44088</v>
      </c>
      <c r="AK98" s="18">
        <v>90</v>
      </c>
      <c r="AL98" s="19" t="s">
        <v>917</v>
      </c>
      <c r="AM98" s="37">
        <f ca="1">(AK98-((TODAY())-AJ98))/AK98</f>
        <v>-12.8</v>
      </c>
      <c r="AN98" s="23">
        <v>1</v>
      </c>
      <c r="AO98" s="23">
        <v>1</v>
      </c>
      <c r="AP98" s="24">
        <v>1</v>
      </c>
      <c r="AQ98" s="38">
        <f t="shared" si="14"/>
        <v>1</v>
      </c>
      <c r="AR98" s="39">
        <f t="shared" si="9"/>
        <v>0</v>
      </c>
      <c r="AS98" s="39">
        <f t="shared" si="15"/>
        <v>1</v>
      </c>
      <c r="AT98" s="19" t="s">
        <v>918</v>
      </c>
      <c r="AU98" s="19">
        <f t="shared" si="13"/>
        <v>2.556</v>
      </c>
      <c r="AV98" s="19">
        <f t="shared" si="11"/>
        <v>2.556</v>
      </c>
      <c r="AW98" s="19" t="str">
        <f t="shared" si="12"/>
        <v>Km</v>
      </c>
      <c r="AX98" s="33"/>
      <c r="AY98" s="33"/>
      <c r="AZ98" s="33"/>
      <c r="BA98" s="33"/>
    </row>
    <row r="99" spans="1:53" ht="129.94999999999999" customHeight="1" x14ac:dyDescent="0.25">
      <c r="A99" s="41"/>
      <c r="B99" s="44" t="s">
        <v>647</v>
      </c>
      <c r="C99" s="42" t="s">
        <v>613</v>
      </c>
      <c r="D99" s="32" t="s">
        <v>613</v>
      </c>
      <c r="E99" s="32" t="s">
        <v>655</v>
      </c>
      <c r="F99" s="32" t="s">
        <v>1341</v>
      </c>
      <c r="G99" s="41" t="s">
        <v>136</v>
      </c>
      <c r="H99" s="43" t="s">
        <v>130</v>
      </c>
      <c r="I99" s="43" t="s">
        <v>953</v>
      </c>
      <c r="J99" s="17">
        <v>58138850</v>
      </c>
      <c r="K99" s="32" t="s">
        <v>1276</v>
      </c>
      <c r="L99" s="32" t="s">
        <v>205</v>
      </c>
      <c r="M99" s="41">
        <v>37</v>
      </c>
      <c r="N99" s="32" t="s">
        <v>227</v>
      </c>
      <c r="O99" s="42" t="s">
        <v>214</v>
      </c>
      <c r="P99" s="41" t="s">
        <v>218</v>
      </c>
      <c r="Q99" s="32" t="s">
        <v>1546</v>
      </c>
      <c r="R99" s="32" t="s">
        <v>1547</v>
      </c>
      <c r="S99" s="32" t="s">
        <v>1378</v>
      </c>
      <c r="T99" s="32" t="s">
        <v>1377</v>
      </c>
      <c r="U99" s="32" t="s">
        <v>585</v>
      </c>
      <c r="V99" s="32" t="s">
        <v>312</v>
      </c>
      <c r="W99" s="32" t="s">
        <v>1342</v>
      </c>
      <c r="X99" s="41" t="s">
        <v>1280</v>
      </c>
      <c r="Y99" s="32">
        <v>45</v>
      </c>
      <c r="Z99" s="22"/>
      <c r="AA99" s="22"/>
      <c r="AB99" s="22"/>
      <c r="AC99" s="22"/>
      <c r="AD99" s="32" t="s">
        <v>1343</v>
      </c>
      <c r="AE99" s="32" t="s">
        <v>1344</v>
      </c>
      <c r="AF99" s="36">
        <v>58138850</v>
      </c>
      <c r="AG99" s="22"/>
      <c r="AH99" s="21"/>
      <c r="AI99" s="21"/>
      <c r="AJ99" s="22">
        <v>44071</v>
      </c>
      <c r="AK99" s="18">
        <v>60</v>
      </c>
      <c r="AL99" s="19" t="s">
        <v>1345</v>
      </c>
      <c r="AM99" s="37">
        <v>1</v>
      </c>
      <c r="AN99" s="23">
        <v>1</v>
      </c>
      <c r="AO99" s="21">
        <v>1</v>
      </c>
      <c r="AP99" s="24">
        <v>1</v>
      </c>
      <c r="AQ99" s="38">
        <f t="shared" si="14"/>
        <v>1</v>
      </c>
      <c r="AR99" s="39">
        <f t="shared" si="9"/>
        <v>0</v>
      </c>
      <c r="AS99" s="39">
        <f t="shared" si="15"/>
        <v>1</v>
      </c>
      <c r="AT99" s="19" t="s">
        <v>1346</v>
      </c>
      <c r="AU99" s="19">
        <f t="shared" si="13"/>
        <v>37</v>
      </c>
      <c r="AV99" s="19">
        <f t="shared" si="11"/>
        <v>37</v>
      </c>
      <c r="AW99" s="19" t="str">
        <f t="shared" si="12"/>
        <v>Km</v>
      </c>
      <c r="AX99" s="33"/>
      <c r="AY99" s="33"/>
      <c r="AZ99" s="33"/>
      <c r="BA99" s="33"/>
    </row>
    <row r="100" spans="1:53" ht="129.94999999999999" customHeight="1" x14ac:dyDescent="0.25">
      <c r="A100" s="41"/>
      <c r="B100" s="44" t="s">
        <v>647</v>
      </c>
      <c r="C100" s="42" t="s">
        <v>613</v>
      </c>
      <c r="D100" s="32" t="s">
        <v>613</v>
      </c>
      <c r="E100" s="32" t="s">
        <v>655</v>
      </c>
      <c r="F100" s="32" t="s">
        <v>1341</v>
      </c>
      <c r="G100" s="41" t="s">
        <v>136</v>
      </c>
      <c r="H100" s="43" t="s">
        <v>130</v>
      </c>
      <c r="I100" s="43" t="s">
        <v>953</v>
      </c>
      <c r="J100" s="17">
        <v>49811744</v>
      </c>
      <c r="K100" s="32" t="s">
        <v>1276</v>
      </c>
      <c r="L100" s="32" t="s">
        <v>205</v>
      </c>
      <c r="M100" s="41">
        <v>34</v>
      </c>
      <c r="N100" s="32" t="s">
        <v>227</v>
      </c>
      <c r="O100" s="42" t="s">
        <v>214</v>
      </c>
      <c r="P100" s="41" t="s">
        <v>218</v>
      </c>
      <c r="Q100" s="32" t="s">
        <v>1548</v>
      </c>
      <c r="R100" s="32" t="s">
        <v>1549</v>
      </c>
      <c r="S100" s="32" t="s">
        <v>1377</v>
      </c>
      <c r="T100" s="32" t="s">
        <v>1379</v>
      </c>
      <c r="U100" s="32" t="s">
        <v>585</v>
      </c>
      <c r="V100" s="32" t="s">
        <v>1347</v>
      </c>
      <c r="W100" s="32" t="s">
        <v>1348</v>
      </c>
      <c r="X100" s="41" t="s">
        <v>1280</v>
      </c>
      <c r="Y100" s="32">
        <v>45</v>
      </c>
      <c r="Z100" s="22"/>
      <c r="AA100" s="22"/>
      <c r="AB100" s="22"/>
      <c r="AC100" s="22"/>
      <c r="AD100" s="32" t="s">
        <v>1349</v>
      </c>
      <c r="AE100" s="32" t="s">
        <v>1350</v>
      </c>
      <c r="AF100" s="36">
        <v>49811744</v>
      </c>
      <c r="AG100" s="22"/>
      <c r="AH100" s="21"/>
      <c r="AI100" s="21"/>
      <c r="AJ100" s="22">
        <v>44071</v>
      </c>
      <c r="AK100" s="18">
        <v>60</v>
      </c>
      <c r="AL100" s="19" t="s">
        <v>1351</v>
      </c>
      <c r="AM100" s="37">
        <v>1</v>
      </c>
      <c r="AN100" s="23">
        <v>1</v>
      </c>
      <c r="AO100" s="21">
        <v>1</v>
      </c>
      <c r="AP100" s="24">
        <v>1</v>
      </c>
      <c r="AQ100" s="38">
        <f t="shared" si="14"/>
        <v>1</v>
      </c>
      <c r="AR100" s="39">
        <f t="shared" si="9"/>
        <v>0</v>
      </c>
      <c r="AS100" s="39">
        <f t="shared" si="15"/>
        <v>1</v>
      </c>
      <c r="AT100" s="19" t="s">
        <v>1352</v>
      </c>
      <c r="AU100" s="19">
        <f t="shared" si="13"/>
        <v>34</v>
      </c>
      <c r="AV100" s="19">
        <f t="shared" si="11"/>
        <v>34</v>
      </c>
      <c r="AW100" s="19" t="str">
        <f t="shared" si="12"/>
        <v>Km</v>
      </c>
      <c r="AX100" s="33"/>
      <c r="AY100" s="33"/>
      <c r="AZ100" s="33"/>
      <c r="BA100" s="33"/>
    </row>
    <row r="101" spans="1:53" ht="129.94999999999999" customHeight="1" x14ac:dyDescent="0.25">
      <c r="A101" s="41"/>
      <c r="B101" s="44" t="s">
        <v>647</v>
      </c>
      <c r="C101" s="42" t="s">
        <v>613</v>
      </c>
      <c r="D101" s="32" t="s">
        <v>613</v>
      </c>
      <c r="E101" s="32" t="s">
        <v>655</v>
      </c>
      <c r="F101" s="32" t="s">
        <v>1341</v>
      </c>
      <c r="G101" s="41" t="s">
        <v>136</v>
      </c>
      <c r="H101" s="43" t="s">
        <v>130</v>
      </c>
      <c r="I101" s="43" t="s">
        <v>953</v>
      </c>
      <c r="J101" s="17">
        <v>51404594</v>
      </c>
      <c r="K101" s="32" t="s">
        <v>1276</v>
      </c>
      <c r="L101" s="32" t="s">
        <v>205</v>
      </c>
      <c r="M101" s="41">
        <v>28</v>
      </c>
      <c r="N101" s="32" t="s">
        <v>227</v>
      </c>
      <c r="O101" s="42" t="s">
        <v>214</v>
      </c>
      <c r="P101" s="41" t="s">
        <v>218</v>
      </c>
      <c r="Q101" s="32" t="s">
        <v>1550</v>
      </c>
      <c r="R101" s="32" t="s">
        <v>1551</v>
      </c>
      <c r="S101" s="32" t="s">
        <v>1379</v>
      </c>
      <c r="T101" s="32" t="s">
        <v>1380</v>
      </c>
      <c r="U101" s="32" t="s">
        <v>585</v>
      </c>
      <c r="V101" s="32" t="s">
        <v>840</v>
      </c>
      <c r="W101" s="32" t="s">
        <v>1353</v>
      </c>
      <c r="X101" s="41" t="s">
        <v>1280</v>
      </c>
      <c r="Y101" s="32">
        <v>45</v>
      </c>
      <c r="Z101" s="22"/>
      <c r="AA101" s="22"/>
      <c r="AB101" s="22"/>
      <c r="AC101" s="22"/>
      <c r="AD101" s="32" t="s">
        <v>1354</v>
      </c>
      <c r="AE101" s="32" t="s">
        <v>1355</v>
      </c>
      <c r="AF101" s="36">
        <v>51404594</v>
      </c>
      <c r="AG101" s="22"/>
      <c r="AH101" s="21"/>
      <c r="AI101" s="21"/>
      <c r="AJ101" s="22">
        <v>44071</v>
      </c>
      <c r="AK101" s="18">
        <v>60</v>
      </c>
      <c r="AL101" s="19" t="s">
        <v>1356</v>
      </c>
      <c r="AM101" s="37">
        <v>1</v>
      </c>
      <c r="AN101" s="23">
        <v>1</v>
      </c>
      <c r="AO101" s="21">
        <v>1</v>
      </c>
      <c r="AP101" s="24">
        <v>1</v>
      </c>
      <c r="AQ101" s="38">
        <f t="shared" si="14"/>
        <v>1</v>
      </c>
      <c r="AR101" s="39">
        <f t="shared" si="9"/>
        <v>0</v>
      </c>
      <c r="AS101" s="39">
        <f t="shared" si="15"/>
        <v>1</v>
      </c>
      <c r="AT101" s="19" t="s">
        <v>1357</v>
      </c>
      <c r="AU101" s="19">
        <f t="shared" si="13"/>
        <v>28</v>
      </c>
      <c r="AV101" s="19">
        <f t="shared" si="11"/>
        <v>28</v>
      </c>
      <c r="AW101" s="19" t="str">
        <f t="shared" si="12"/>
        <v>Km</v>
      </c>
      <c r="AX101" s="33"/>
      <c r="AY101" s="33"/>
      <c r="AZ101" s="33"/>
      <c r="BA101" s="33"/>
    </row>
    <row r="102" spans="1:53" ht="129.94999999999999" customHeight="1" x14ac:dyDescent="0.25">
      <c r="A102" s="41"/>
      <c r="B102" s="44" t="s">
        <v>647</v>
      </c>
      <c r="C102" s="42" t="s">
        <v>613</v>
      </c>
      <c r="D102" s="32" t="s">
        <v>613</v>
      </c>
      <c r="E102" s="32" t="s">
        <v>655</v>
      </c>
      <c r="F102" s="32" t="s">
        <v>1341</v>
      </c>
      <c r="G102" s="41" t="s">
        <v>136</v>
      </c>
      <c r="H102" s="43" t="s">
        <v>130</v>
      </c>
      <c r="I102" s="43" t="s">
        <v>953</v>
      </c>
      <c r="J102" s="17">
        <v>53385500</v>
      </c>
      <c r="K102" s="32" t="s">
        <v>1358</v>
      </c>
      <c r="L102" s="32" t="s">
        <v>205</v>
      </c>
      <c r="M102" s="41">
        <v>99</v>
      </c>
      <c r="N102" s="32" t="s">
        <v>227</v>
      </c>
      <c r="O102" s="42" t="s">
        <v>214</v>
      </c>
      <c r="P102" s="41" t="s">
        <v>218</v>
      </c>
      <c r="Q102" s="32" t="s">
        <v>1552</v>
      </c>
      <c r="R102" s="32" t="s">
        <v>1551</v>
      </c>
      <c r="S102" s="32" t="s">
        <v>1378</v>
      </c>
      <c r="T102" s="32" t="s">
        <v>1380</v>
      </c>
      <c r="U102" s="32" t="s">
        <v>585</v>
      </c>
      <c r="V102" s="32" t="s">
        <v>1347</v>
      </c>
      <c r="W102" s="32" t="s">
        <v>1359</v>
      </c>
      <c r="X102" s="41" t="s">
        <v>1280</v>
      </c>
      <c r="Y102" s="32">
        <v>15</v>
      </c>
      <c r="Z102" s="22"/>
      <c r="AA102" s="22"/>
      <c r="AB102" s="22"/>
      <c r="AC102" s="22"/>
      <c r="AD102" s="32" t="s">
        <v>1360</v>
      </c>
      <c r="AE102" s="32" t="s">
        <v>1361</v>
      </c>
      <c r="AF102" s="36">
        <v>53385500</v>
      </c>
      <c r="AG102" s="22"/>
      <c r="AH102" s="21"/>
      <c r="AI102" s="21"/>
      <c r="AJ102" s="22">
        <v>44032</v>
      </c>
      <c r="AK102" s="18">
        <v>60</v>
      </c>
      <c r="AL102" s="19" t="s">
        <v>1362</v>
      </c>
      <c r="AM102" s="37">
        <v>1</v>
      </c>
      <c r="AN102" s="23">
        <v>1</v>
      </c>
      <c r="AO102" s="21">
        <v>1</v>
      </c>
      <c r="AP102" s="24">
        <v>1</v>
      </c>
      <c r="AQ102" s="38">
        <f t="shared" si="14"/>
        <v>1</v>
      </c>
      <c r="AR102" s="39">
        <f t="shared" si="9"/>
        <v>0</v>
      </c>
      <c r="AS102" s="39">
        <f t="shared" si="15"/>
        <v>1</v>
      </c>
      <c r="AT102" s="19" t="s">
        <v>1363</v>
      </c>
      <c r="AU102" s="19">
        <f t="shared" si="13"/>
        <v>99</v>
      </c>
      <c r="AV102" s="19">
        <f t="shared" si="11"/>
        <v>99</v>
      </c>
      <c r="AW102" s="19" t="str">
        <f t="shared" si="12"/>
        <v>Km</v>
      </c>
      <c r="AX102" s="33"/>
      <c r="AY102" s="33"/>
      <c r="AZ102" s="33"/>
      <c r="BA102" s="33"/>
    </row>
    <row r="103" spans="1:53" ht="129.94999999999999" customHeight="1" x14ac:dyDescent="0.25">
      <c r="A103" s="41"/>
      <c r="B103" s="44" t="s">
        <v>647</v>
      </c>
      <c r="C103" s="42" t="s">
        <v>613</v>
      </c>
      <c r="D103" s="32" t="s">
        <v>613</v>
      </c>
      <c r="E103" s="32" t="s">
        <v>655</v>
      </c>
      <c r="F103" s="32" t="s">
        <v>1341</v>
      </c>
      <c r="G103" s="41" t="s">
        <v>136</v>
      </c>
      <c r="H103" s="43" t="s">
        <v>130</v>
      </c>
      <c r="I103" s="43" t="s">
        <v>953</v>
      </c>
      <c r="J103" s="17">
        <v>52845820</v>
      </c>
      <c r="K103" s="32" t="s">
        <v>1358</v>
      </c>
      <c r="L103" s="32" t="s">
        <v>205</v>
      </c>
      <c r="M103" s="41">
        <v>24</v>
      </c>
      <c r="N103" s="32" t="s">
        <v>227</v>
      </c>
      <c r="O103" s="42" t="s">
        <v>214</v>
      </c>
      <c r="P103" s="41" t="s">
        <v>218</v>
      </c>
      <c r="Q103" s="32" t="s">
        <v>1553</v>
      </c>
      <c r="R103" s="32" t="s">
        <v>1554</v>
      </c>
      <c r="S103" s="32">
        <v>0</v>
      </c>
      <c r="T103" s="32" t="s">
        <v>1287</v>
      </c>
      <c r="U103" s="32" t="s">
        <v>585</v>
      </c>
      <c r="V103" s="32" t="s">
        <v>840</v>
      </c>
      <c r="W103" s="32" t="s">
        <v>1279</v>
      </c>
      <c r="X103" s="41" t="s">
        <v>1280</v>
      </c>
      <c r="Y103" s="32">
        <v>45</v>
      </c>
      <c r="Z103" s="22"/>
      <c r="AA103" s="22"/>
      <c r="AB103" s="22"/>
      <c r="AC103" s="22"/>
      <c r="AD103" s="32" t="s">
        <v>1364</v>
      </c>
      <c r="AE103" s="32" t="s">
        <v>1365</v>
      </c>
      <c r="AF103" s="36">
        <v>52845820</v>
      </c>
      <c r="AG103" s="22"/>
      <c r="AH103" s="21"/>
      <c r="AI103" s="21"/>
      <c r="AJ103" s="22">
        <v>44071</v>
      </c>
      <c r="AK103" s="18">
        <v>60</v>
      </c>
      <c r="AL103" s="19" t="s">
        <v>1366</v>
      </c>
      <c r="AM103" s="37">
        <v>1</v>
      </c>
      <c r="AN103" s="23">
        <v>1</v>
      </c>
      <c r="AO103" s="21">
        <v>1</v>
      </c>
      <c r="AP103" s="24">
        <v>1</v>
      </c>
      <c r="AQ103" s="38">
        <f t="shared" si="14"/>
        <v>1</v>
      </c>
      <c r="AR103" s="39">
        <f t="shared" si="9"/>
        <v>0</v>
      </c>
      <c r="AS103" s="39">
        <f t="shared" si="15"/>
        <v>1</v>
      </c>
      <c r="AT103" s="19" t="s">
        <v>1367</v>
      </c>
      <c r="AU103" s="19">
        <f t="shared" si="13"/>
        <v>24</v>
      </c>
      <c r="AV103" s="19">
        <f t="shared" si="11"/>
        <v>24</v>
      </c>
      <c r="AW103" s="19" t="str">
        <f t="shared" si="12"/>
        <v>Km</v>
      </c>
      <c r="AX103" s="33"/>
      <c r="AY103" s="33"/>
      <c r="AZ103" s="33"/>
      <c r="BA103" s="33"/>
    </row>
    <row r="104" spans="1:53" ht="129.94999999999999" customHeight="1" x14ac:dyDescent="0.25">
      <c r="A104" s="41"/>
      <c r="B104" s="44" t="s">
        <v>647</v>
      </c>
      <c r="C104" s="42" t="s">
        <v>613</v>
      </c>
      <c r="D104" s="32" t="s">
        <v>613</v>
      </c>
      <c r="E104" s="32" t="s">
        <v>655</v>
      </c>
      <c r="F104" s="32" t="s">
        <v>1341</v>
      </c>
      <c r="G104" s="41" t="s">
        <v>136</v>
      </c>
      <c r="H104" s="43" t="s">
        <v>130</v>
      </c>
      <c r="I104" s="43" t="s">
        <v>953</v>
      </c>
      <c r="J104" s="17">
        <v>182347920</v>
      </c>
      <c r="K104" s="32" t="s">
        <v>1358</v>
      </c>
      <c r="L104" s="32" t="s">
        <v>205</v>
      </c>
      <c r="M104" s="41">
        <v>35</v>
      </c>
      <c r="N104" s="32" t="s">
        <v>227</v>
      </c>
      <c r="O104" s="42" t="s">
        <v>214</v>
      </c>
      <c r="P104" s="41" t="s">
        <v>218</v>
      </c>
      <c r="Q104" s="32" t="s">
        <v>1553</v>
      </c>
      <c r="R104" s="32" t="s">
        <v>1555</v>
      </c>
      <c r="S104" s="32" t="s">
        <v>1380</v>
      </c>
      <c r="T104" s="32" t="s">
        <v>1381</v>
      </c>
      <c r="U104" s="32" t="s">
        <v>585</v>
      </c>
      <c r="V104" s="32" t="s">
        <v>840</v>
      </c>
      <c r="W104" s="32" t="s">
        <v>1279</v>
      </c>
      <c r="X104" s="41" t="s">
        <v>1280</v>
      </c>
      <c r="Y104" s="32">
        <v>60</v>
      </c>
      <c r="Z104" s="22"/>
      <c r="AA104" s="22"/>
      <c r="AB104" s="22"/>
      <c r="AC104" s="22"/>
      <c r="AD104" s="32" t="s">
        <v>1368</v>
      </c>
      <c r="AE104" s="32" t="s">
        <v>1369</v>
      </c>
      <c r="AF104" s="36">
        <v>182347920</v>
      </c>
      <c r="AG104" s="22"/>
      <c r="AH104" s="21"/>
      <c r="AI104" s="21"/>
      <c r="AJ104" s="22">
        <v>44057</v>
      </c>
      <c r="AK104" s="18">
        <v>60</v>
      </c>
      <c r="AL104" s="19" t="s">
        <v>1370</v>
      </c>
      <c r="AM104" s="37">
        <v>1</v>
      </c>
      <c r="AN104" s="23">
        <v>1</v>
      </c>
      <c r="AO104" s="21">
        <v>1</v>
      </c>
      <c r="AP104" s="24">
        <v>1</v>
      </c>
      <c r="AQ104" s="38">
        <f t="shared" si="14"/>
        <v>1</v>
      </c>
      <c r="AR104" s="39">
        <f t="shared" si="9"/>
        <v>0</v>
      </c>
      <c r="AS104" s="39">
        <f t="shared" si="15"/>
        <v>1</v>
      </c>
      <c r="AT104" s="19" t="s">
        <v>1371</v>
      </c>
      <c r="AU104" s="19">
        <f t="shared" si="13"/>
        <v>35</v>
      </c>
      <c r="AV104" s="19">
        <f t="shared" si="11"/>
        <v>35</v>
      </c>
      <c r="AW104" s="19" t="str">
        <f t="shared" si="12"/>
        <v>Km</v>
      </c>
      <c r="AX104" s="33"/>
      <c r="AY104" s="33"/>
      <c r="AZ104" s="33"/>
      <c r="BA104" s="33"/>
    </row>
    <row r="105" spans="1:53" ht="129.94999999999999" customHeight="1" x14ac:dyDescent="0.25">
      <c r="A105" s="41"/>
      <c r="B105" s="44" t="s">
        <v>647</v>
      </c>
      <c r="C105" s="42" t="s">
        <v>613</v>
      </c>
      <c r="D105" s="32" t="s">
        <v>613</v>
      </c>
      <c r="E105" s="32" t="s">
        <v>655</v>
      </c>
      <c r="F105" s="32" t="s">
        <v>1341</v>
      </c>
      <c r="G105" s="41" t="s">
        <v>136</v>
      </c>
      <c r="H105" s="43" t="s">
        <v>130</v>
      </c>
      <c r="I105" s="43" t="s">
        <v>953</v>
      </c>
      <c r="J105" s="17" t="s">
        <v>1372</v>
      </c>
      <c r="K105" s="32" t="s">
        <v>1276</v>
      </c>
      <c r="L105" s="32" t="s">
        <v>205</v>
      </c>
      <c r="M105" s="41">
        <v>99</v>
      </c>
      <c r="N105" s="32" t="s">
        <v>227</v>
      </c>
      <c r="O105" s="42" t="s">
        <v>214</v>
      </c>
      <c r="P105" s="41" t="s">
        <v>218</v>
      </c>
      <c r="Q105" s="32" t="s">
        <v>1552</v>
      </c>
      <c r="R105" s="32" t="s">
        <v>1551</v>
      </c>
      <c r="S105" s="32" t="s">
        <v>1378</v>
      </c>
      <c r="T105" s="32" t="s">
        <v>1380</v>
      </c>
      <c r="U105" s="32" t="s">
        <v>585</v>
      </c>
      <c r="V105" s="32" t="s">
        <v>1347</v>
      </c>
      <c r="W105" s="32" t="s">
        <v>1359</v>
      </c>
      <c r="X105" s="41" t="s">
        <v>1280</v>
      </c>
      <c r="Y105" s="32">
        <v>20</v>
      </c>
      <c r="Z105" s="22"/>
      <c r="AA105" s="22"/>
      <c r="AB105" s="22"/>
      <c r="AC105" s="22"/>
      <c r="AD105" s="32" t="s">
        <v>1373</v>
      </c>
      <c r="AE105" s="32" t="s">
        <v>1374</v>
      </c>
      <c r="AF105" s="36" t="s">
        <v>1372</v>
      </c>
      <c r="AG105" s="22"/>
      <c r="AH105" s="21"/>
      <c r="AI105" s="21"/>
      <c r="AJ105" s="22">
        <v>44071</v>
      </c>
      <c r="AK105" s="18">
        <v>90</v>
      </c>
      <c r="AL105" s="19" t="s">
        <v>1345</v>
      </c>
      <c r="AM105" s="37">
        <v>1</v>
      </c>
      <c r="AN105" s="23">
        <v>1</v>
      </c>
      <c r="AO105" s="21">
        <v>1</v>
      </c>
      <c r="AP105" s="24">
        <v>1</v>
      </c>
      <c r="AQ105" s="38">
        <f t="shared" si="14"/>
        <v>1</v>
      </c>
      <c r="AR105" s="39">
        <f t="shared" si="9"/>
        <v>0</v>
      </c>
      <c r="AS105" s="39">
        <f t="shared" si="15"/>
        <v>1</v>
      </c>
      <c r="AT105" s="19" t="s">
        <v>1375</v>
      </c>
      <c r="AU105" s="19">
        <f t="shared" si="13"/>
        <v>99</v>
      </c>
      <c r="AV105" s="19">
        <f t="shared" si="11"/>
        <v>99</v>
      </c>
      <c r="AW105" s="19" t="str">
        <f t="shared" si="12"/>
        <v>Km</v>
      </c>
      <c r="AX105" s="33"/>
      <c r="AY105" s="33"/>
      <c r="AZ105" s="33"/>
      <c r="BA105" s="33"/>
    </row>
    <row r="106" spans="1:53" ht="129.94999999999999" customHeight="1" x14ac:dyDescent="0.25">
      <c r="A106" s="41"/>
      <c r="B106" s="44" t="s">
        <v>646</v>
      </c>
      <c r="C106" s="42"/>
      <c r="D106" s="32"/>
      <c r="E106" s="32" t="s">
        <v>652</v>
      </c>
      <c r="F106" s="32" t="s">
        <v>1746</v>
      </c>
      <c r="G106" s="41" t="s">
        <v>136</v>
      </c>
      <c r="H106" s="43" t="s">
        <v>130</v>
      </c>
      <c r="I106" s="43" t="s">
        <v>953</v>
      </c>
      <c r="J106" s="17"/>
      <c r="K106" s="32" t="s">
        <v>1751</v>
      </c>
      <c r="L106" s="32" t="s">
        <v>205</v>
      </c>
      <c r="M106" s="41">
        <v>14</v>
      </c>
      <c r="N106" s="32"/>
      <c r="O106" s="42">
        <v>9.1</v>
      </c>
      <c r="P106" s="41" t="s">
        <v>218</v>
      </c>
      <c r="Q106" s="32" t="s">
        <v>1747</v>
      </c>
      <c r="R106" s="32" t="s">
        <v>1748</v>
      </c>
      <c r="S106" s="32"/>
      <c r="T106" s="32"/>
      <c r="U106" s="32" t="s">
        <v>584</v>
      </c>
      <c r="V106" s="32" t="s">
        <v>318</v>
      </c>
      <c r="W106" s="32" t="s">
        <v>1749</v>
      </c>
      <c r="X106" s="41"/>
      <c r="Y106" s="32"/>
      <c r="Z106" s="22"/>
      <c r="AA106" s="22"/>
      <c r="AB106" s="22"/>
      <c r="AC106" s="22"/>
      <c r="AD106" s="32" t="s">
        <v>1745</v>
      </c>
      <c r="AE106" s="32" t="s">
        <v>1746</v>
      </c>
      <c r="AF106" s="36">
        <v>167986926.38999999</v>
      </c>
      <c r="AG106" s="22"/>
      <c r="AH106" s="21"/>
      <c r="AI106" s="21"/>
      <c r="AJ106" s="22">
        <v>44134</v>
      </c>
      <c r="AK106" s="18">
        <v>60</v>
      </c>
      <c r="AL106" s="19" t="s">
        <v>1750</v>
      </c>
      <c r="AM106" s="37">
        <f t="shared" ref="AM106:AM114" ca="1" si="16">(AK106-((TODAY())-AJ106))/AK106</f>
        <v>-18.933333333333334</v>
      </c>
      <c r="AN106" s="23">
        <v>1</v>
      </c>
      <c r="AO106" s="21"/>
      <c r="AP106" s="24">
        <v>1</v>
      </c>
      <c r="AQ106" s="38">
        <f t="shared" si="14"/>
        <v>1</v>
      </c>
      <c r="AR106" s="39">
        <f t="shared" si="9"/>
        <v>0</v>
      </c>
      <c r="AS106" s="39">
        <f t="shared" si="15"/>
        <v>1</v>
      </c>
      <c r="AT106" s="19" t="s">
        <v>1774</v>
      </c>
      <c r="AU106" s="19">
        <f t="shared" si="13"/>
        <v>14</v>
      </c>
      <c r="AV106" s="19">
        <f t="shared" si="11"/>
        <v>14</v>
      </c>
      <c r="AW106" s="19" t="str">
        <f t="shared" si="12"/>
        <v>Km</v>
      </c>
      <c r="AX106" s="33"/>
      <c r="AY106" s="33"/>
      <c r="AZ106" s="33"/>
      <c r="BA106" s="33"/>
    </row>
    <row r="107" spans="1:53" ht="129.94999999999999" customHeight="1" x14ac:dyDescent="0.25">
      <c r="A107" s="41"/>
      <c r="B107" s="44" t="s">
        <v>646</v>
      </c>
      <c r="C107" s="42"/>
      <c r="D107" s="32"/>
      <c r="E107" s="32" t="s">
        <v>652</v>
      </c>
      <c r="F107" s="32" t="s">
        <v>1752</v>
      </c>
      <c r="G107" s="41" t="s">
        <v>136</v>
      </c>
      <c r="H107" s="43" t="s">
        <v>130</v>
      </c>
      <c r="I107" s="43" t="s">
        <v>953</v>
      </c>
      <c r="J107" s="17"/>
      <c r="K107" s="32" t="s">
        <v>1758</v>
      </c>
      <c r="L107" s="32" t="s">
        <v>205</v>
      </c>
      <c r="M107" s="41">
        <v>6.2</v>
      </c>
      <c r="N107" s="32"/>
      <c r="O107" s="42">
        <v>9.1</v>
      </c>
      <c r="P107" s="41" t="s">
        <v>218</v>
      </c>
      <c r="Q107" s="32" t="s">
        <v>1753</v>
      </c>
      <c r="R107" s="32" t="s">
        <v>1754</v>
      </c>
      <c r="S107" s="32" t="s">
        <v>1576</v>
      </c>
      <c r="T107" s="32" t="s">
        <v>1755</v>
      </c>
      <c r="U107" s="32" t="s">
        <v>584</v>
      </c>
      <c r="V107" s="32" t="s">
        <v>318</v>
      </c>
      <c r="W107" s="32" t="s">
        <v>1756</v>
      </c>
      <c r="X107" s="41"/>
      <c r="Y107" s="32"/>
      <c r="Z107" s="22"/>
      <c r="AA107" s="22"/>
      <c r="AB107" s="22"/>
      <c r="AC107" s="22"/>
      <c r="AD107" s="32" t="s">
        <v>1759</v>
      </c>
      <c r="AE107" s="32" t="s">
        <v>1752</v>
      </c>
      <c r="AF107" s="36">
        <v>688886945.60000002</v>
      </c>
      <c r="AG107" s="22"/>
      <c r="AH107" s="21"/>
      <c r="AI107" s="21"/>
      <c r="AJ107" s="22">
        <v>44141</v>
      </c>
      <c r="AK107" s="18">
        <v>60</v>
      </c>
      <c r="AL107" s="19" t="s">
        <v>1757</v>
      </c>
      <c r="AM107" s="37">
        <f t="shared" ca="1" si="16"/>
        <v>-18.816666666666666</v>
      </c>
      <c r="AN107" s="23">
        <v>1</v>
      </c>
      <c r="AO107" s="21"/>
      <c r="AP107" s="24">
        <v>1</v>
      </c>
      <c r="AQ107" s="38">
        <f t="shared" si="14"/>
        <v>1</v>
      </c>
      <c r="AR107" s="39">
        <f t="shared" si="9"/>
        <v>0</v>
      </c>
      <c r="AS107" s="39">
        <f t="shared" si="15"/>
        <v>1</v>
      </c>
      <c r="AT107" s="19" t="s">
        <v>1775</v>
      </c>
      <c r="AU107" s="19">
        <f t="shared" si="13"/>
        <v>6.2</v>
      </c>
      <c r="AV107" s="19">
        <f t="shared" si="11"/>
        <v>6.2</v>
      </c>
      <c r="AW107" s="19" t="str">
        <f t="shared" si="12"/>
        <v>Km</v>
      </c>
      <c r="AX107" s="33"/>
      <c r="AY107" s="33"/>
      <c r="AZ107" s="33"/>
      <c r="BA107" s="33"/>
    </row>
    <row r="108" spans="1:53" ht="129.94999999999999" customHeight="1" x14ac:dyDescent="0.25">
      <c r="A108" s="41"/>
      <c r="B108" s="44" t="s">
        <v>646</v>
      </c>
      <c r="C108" s="42"/>
      <c r="D108" s="32"/>
      <c r="E108" s="32" t="s">
        <v>652</v>
      </c>
      <c r="F108" s="32" t="s">
        <v>1806</v>
      </c>
      <c r="G108" s="41" t="s">
        <v>136</v>
      </c>
      <c r="H108" s="43" t="s">
        <v>130</v>
      </c>
      <c r="I108" s="43" t="s">
        <v>953</v>
      </c>
      <c r="J108" s="17"/>
      <c r="K108" s="32" t="s">
        <v>1807</v>
      </c>
      <c r="L108" s="32" t="s">
        <v>205</v>
      </c>
      <c r="M108" s="41"/>
      <c r="N108" s="32"/>
      <c r="O108" s="42">
        <v>9.1</v>
      </c>
      <c r="P108" s="41" t="s">
        <v>218</v>
      </c>
      <c r="Q108" s="32" t="s">
        <v>1808</v>
      </c>
      <c r="R108" s="32" t="s">
        <v>1809</v>
      </c>
      <c r="S108" s="32"/>
      <c r="T108" s="32"/>
      <c r="U108" s="32" t="s">
        <v>584</v>
      </c>
      <c r="V108" s="32" t="s">
        <v>1810</v>
      </c>
      <c r="W108" s="32" t="s">
        <v>1811</v>
      </c>
      <c r="X108" s="41"/>
      <c r="Y108" s="32"/>
      <c r="Z108" s="22"/>
      <c r="AA108" s="22"/>
      <c r="AB108" s="22"/>
      <c r="AC108" s="22"/>
      <c r="AD108" s="32" t="s">
        <v>1805</v>
      </c>
      <c r="AE108" s="32" t="s">
        <v>1806</v>
      </c>
      <c r="AF108" s="36">
        <v>485110304.39999998</v>
      </c>
      <c r="AG108" s="22"/>
      <c r="AH108" s="21"/>
      <c r="AI108" s="21"/>
      <c r="AJ108" s="22">
        <v>44250</v>
      </c>
      <c r="AK108" s="18">
        <v>45</v>
      </c>
      <c r="AL108" s="19" t="s">
        <v>381</v>
      </c>
      <c r="AM108" s="37">
        <f t="shared" ca="1" si="16"/>
        <v>-23</v>
      </c>
      <c r="AN108" s="23">
        <v>1</v>
      </c>
      <c r="AO108" s="21"/>
      <c r="AP108" s="24">
        <v>1</v>
      </c>
      <c r="AQ108" s="38">
        <f t="shared" si="14"/>
        <v>1</v>
      </c>
      <c r="AR108" s="39">
        <f t="shared" si="9"/>
        <v>0</v>
      </c>
      <c r="AS108" s="39">
        <f t="shared" si="15"/>
        <v>1</v>
      </c>
      <c r="AT108" s="19" t="s">
        <v>1812</v>
      </c>
      <c r="AU108" s="19">
        <f t="shared" si="13"/>
        <v>0</v>
      </c>
      <c r="AV108" s="19">
        <f t="shared" si="11"/>
        <v>0</v>
      </c>
      <c r="AW108" s="19" t="str">
        <f t="shared" si="12"/>
        <v>Km</v>
      </c>
      <c r="AX108" s="33"/>
      <c r="AY108" s="33"/>
      <c r="AZ108" s="33"/>
      <c r="BA108" s="33"/>
    </row>
    <row r="109" spans="1:53" ht="129.94999999999999" customHeight="1" x14ac:dyDescent="0.25">
      <c r="A109" s="41"/>
      <c r="B109" s="44" t="s">
        <v>646</v>
      </c>
      <c r="C109" s="42"/>
      <c r="D109" s="32"/>
      <c r="E109" s="32" t="s">
        <v>652</v>
      </c>
      <c r="F109" s="32" t="s">
        <v>1833</v>
      </c>
      <c r="G109" s="41" t="s">
        <v>136</v>
      </c>
      <c r="H109" s="43" t="s">
        <v>130</v>
      </c>
      <c r="I109" s="43" t="s">
        <v>953</v>
      </c>
      <c r="J109" s="17"/>
      <c r="K109" s="32" t="s">
        <v>1835</v>
      </c>
      <c r="L109" s="32" t="s">
        <v>205</v>
      </c>
      <c r="M109" s="41">
        <v>2.35</v>
      </c>
      <c r="N109" s="32"/>
      <c r="O109" s="42">
        <v>9.1</v>
      </c>
      <c r="P109" s="41" t="s">
        <v>218</v>
      </c>
      <c r="Q109" s="45" t="s">
        <v>1839</v>
      </c>
      <c r="R109" s="45" t="s">
        <v>1840</v>
      </c>
      <c r="S109" s="32"/>
      <c r="T109" s="32"/>
      <c r="U109" s="32" t="s">
        <v>584</v>
      </c>
      <c r="V109" s="32" t="s">
        <v>1841</v>
      </c>
      <c r="W109" s="32" t="s">
        <v>1842</v>
      </c>
      <c r="X109" s="41"/>
      <c r="Y109" s="32"/>
      <c r="Z109" s="22"/>
      <c r="AA109" s="22"/>
      <c r="AB109" s="22"/>
      <c r="AC109" s="22"/>
      <c r="AD109" s="32" t="s">
        <v>1834</v>
      </c>
      <c r="AE109" s="32" t="s">
        <v>1833</v>
      </c>
      <c r="AF109" s="36">
        <v>298490171.89999998</v>
      </c>
      <c r="AG109" s="22"/>
      <c r="AH109" s="21"/>
      <c r="AI109" s="21"/>
      <c r="AJ109" s="22">
        <v>44168</v>
      </c>
      <c r="AK109" s="18">
        <v>60</v>
      </c>
      <c r="AL109" s="19" t="s">
        <v>1843</v>
      </c>
      <c r="AM109" s="37">
        <f t="shared" ca="1" si="16"/>
        <v>-18.366666666666667</v>
      </c>
      <c r="AN109" s="23">
        <v>1</v>
      </c>
      <c r="AO109" s="21"/>
      <c r="AP109" s="24">
        <v>1</v>
      </c>
      <c r="AQ109" s="38">
        <f t="shared" si="14"/>
        <v>1</v>
      </c>
      <c r="AR109" s="39">
        <f t="shared" si="9"/>
        <v>0</v>
      </c>
      <c r="AS109" s="39">
        <f t="shared" si="15"/>
        <v>1</v>
      </c>
      <c r="AT109" s="19" t="s">
        <v>1844</v>
      </c>
      <c r="AU109" s="19">
        <f t="shared" si="13"/>
        <v>2.35</v>
      </c>
      <c r="AV109" s="19">
        <f t="shared" si="11"/>
        <v>2.35</v>
      </c>
      <c r="AW109" s="19" t="str">
        <f t="shared" si="12"/>
        <v>Km</v>
      </c>
      <c r="AX109" s="33"/>
      <c r="AY109" s="33"/>
      <c r="AZ109" s="33"/>
      <c r="BA109" s="33"/>
    </row>
    <row r="110" spans="1:53" ht="129.94999999999999" customHeight="1" x14ac:dyDescent="0.25">
      <c r="A110" s="41"/>
      <c r="B110" s="44" t="s">
        <v>646</v>
      </c>
      <c r="C110" s="42"/>
      <c r="D110" s="32"/>
      <c r="E110" s="32" t="s">
        <v>652</v>
      </c>
      <c r="F110" s="32" t="s">
        <v>1845</v>
      </c>
      <c r="G110" s="41" t="s">
        <v>136</v>
      </c>
      <c r="H110" s="43" t="s">
        <v>130</v>
      </c>
      <c r="I110" s="43" t="s">
        <v>953</v>
      </c>
      <c r="J110" s="17"/>
      <c r="K110" s="32" t="s">
        <v>1846</v>
      </c>
      <c r="L110" s="32" t="s">
        <v>205</v>
      </c>
      <c r="M110" s="41">
        <v>5.5</v>
      </c>
      <c r="N110" s="32"/>
      <c r="O110" s="42">
        <v>9.1</v>
      </c>
      <c r="P110" s="41" t="s">
        <v>218</v>
      </c>
      <c r="Q110" s="40" t="s">
        <v>1847</v>
      </c>
      <c r="R110" s="40" t="s">
        <v>1848</v>
      </c>
      <c r="S110" s="32" t="s">
        <v>1853</v>
      </c>
      <c r="T110" s="32"/>
      <c r="U110" s="32" t="s">
        <v>584</v>
      </c>
      <c r="V110" s="32" t="s">
        <v>1841</v>
      </c>
      <c r="W110" s="32" t="s">
        <v>1849</v>
      </c>
      <c r="X110" s="41"/>
      <c r="Y110" s="32"/>
      <c r="Z110" s="22"/>
      <c r="AA110" s="22"/>
      <c r="AB110" s="22"/>
      <c r="AC110" s="22"/>
      <c r="AD110" s="32" t="s">
        <v>1850</v>
      </c>
      <c r="AE110" s="32" t="s">
        <v>1845</v>
      </c>
      <c r="AF110" s="36">
        <v>573027500</v>
      </c>
      <c r="AG110" s="22"/>
      <c r="AH110" s="21"/>
      <c r="AI110" s="21"/>
      <c r="AJ110" s="22">
        <v>44162</v>
      </c>
      <c r="AK110" s="18">
        <v>90</v>
      </c>
      <c r="AL110" s="19" t="s">
        <v>1851</v>
      </c>
      <c r="AM110" s="37">
        <f t="shared" ca="1" si="16"/>
        <v>-11.977777777777778</v>
      </c>
      <c r="AN110" s="23">
        <v>1</v>
      </c>
      <c r="AO110" s="21"/>
      <c r="AP110" s="24">
        <v>1</v>
      </c>
      <c r="AQ110" s="38">
        <f t="shared" si="14"/>
        <v>1</v>
      </c>
      <c r="AR110" s="39">
        <f t="shared" si="9"/>
        <v>0</v>
      </c>
      <c r="AS110" s="39">
        <f t="shared" si="15"/>
        <v>1</v>
      </c>
      <c r="AT110" s="19" t="s">
        <v>1852</v>
      </c>
      <c r="AU110" s="19">
        <f t="shared" si="13"/>
        <v>5.5</v>
      </c>
      <c r="AV110" s="19">
        <f t="shared" si="11"/>
        <v>5.5</v>
      </c>
      <c r="AW110" s="19" t="str">
        <f t="shared" si="12"/>
        <v>Km</v>
      </c>
      <c r="AX110" s="33"/>
      <c r="AY110" s="33"/>
      <c r="AZ110" s="33"/>
      <c r="BA110" s="33"/>
    </row>
    <row r="111" spans="1:53" ht="129.94999999999999" customHeight="1" x14ac:dyDescent="0.25">
      <c r="A111" s="41"/>
      <c r="B111" s="44" t="s">
        <v>646</v>
      </c>
      <c r="C111" s="42"/>
      <c r="D111" s="32"/>
      <c r="E111" s="32" t="s">
        <v>652</v>
      </c>
      <c r="F111" s="32" t="s">
        <v>1854</v>
      </c>
      <c r="G111" s="41" t="s">
        <v>136</v>
      </c>
      <c r="H111" s="43" t="s">
        <v>130</v>
      </c>
      <c r="I111" s="43" t="s">
        <v>953</v>
      </c>
      <c r="J111" s="17"/>
      <c r="K111" s="32" t="s">
        <v>1846</v>
      </c>
      <c r="L111" s="32" t="s">
        <v>205</v>
      </c>
      <c r="M111" s="41">
        <v>1.9</v>
      </c>
      <c r="N111" s="32"/>
      <c r="O111" s="42">
        <v>9.1</v>
      </c>
      <c r="P111" s="41" t="s">
        <v>218</v>
      </c>
      <c r="Q111" s="40" t="s">
        <v>1855</v>
      </c>
      <c r="R111" s="40" t="s">
        <v>1856</v>
      </c>
      <c r="S111" s="32"/>
      <c r="T111" s="32"/>
      <c r="U111" s="32" t="s">
        <v>584</v>
      </c>
      <c r="V111" s="32" t="s">
        <v>1841</v>
      </c>
      <c r="W111" s="32" t="s">
        <v>1858</v>
      </c>
      <c r="X111" s="41"/>
      <c r="Y111" s="32"/>
      <c r="Z111" s="22"/>
      <c r="AA111" s="22"/>
      <c r="AB111" s="22"/>
      <c r="AC111" s="22"/>
      <c r="AD111" s="32" t="s">
        <v>1857</v>
      </c>
      <c r="AE111" s="32" t="s">
        <v>1854</v>
      </c>
      <c r="AF111" s="36">
        <v>405707350</v>
      </c>
      <c r="AG111" s="22"/>
      <c r="AH111" s="21"/>
      <c r="AI111" s="21"/>
      <c r="AJ111" s="22">
        <v>44162</v>
      </c>
      <c r="AK111" s="18">
        <v>90</v>
      </c>
      <c r="AL111" s="19" t="s">
        <v>1851</v>
      </c>
      <c r="AM111" s="37">
        <f t="shared" ca="1" si="16"/>
        <v>-11.977777777777778</v>
      </c>
      <c r="AN111" s="23">
        <v>1</v>
      </c>
      <c r="AO111" s="21"/>
      <c r="AP111" s="24">
        <v>1</v>
      </c>
      <c r="AQ111" s="38">
        <f t="shared" si="14"/>
        <v>1</v>
      </c>
      <c r="AR111" s="39">
        <f t="shared" si="9"/>
        <v>0</v>
      </c>
      <c r="AS111" s="39">
        <f t="shared" si="15"/>
        <v>1</v>
      </c>
      <c r="AT111" s="19" t="s">
        <v>1859</v>
      </c>
      <c r="AU111" s="19">
        <f t="shared" si="13"/>
        <v>1.9</v>
      </c>
      <c r="AV111" s="19">
        <f t="shared" si="11"/>
        <v>1.9</v>
      </c>
      <c r="AW111" s="19" t="str">
        <f t="shared" si="12"/>
        <v>Km</v>
      </c>
      <c r="AX111" s="33"/>
      <c r="AY111" s="33"/>
      <c r="AZ111" s="33"/>
      <c r="BA111" s="33"/>
    </row>
    <row r="112" spans="1:53" ht="129.94999999999999" customHeight="1" x14ac:dyDescent="0.25">
      <c r="A112" s="41"/>
      <c r="B112" s="44" t="s">
        <v>646</v>
      </c>
      <c r="C112" s="42"/>
      <c r="D112" s="32"/>
      <c r="E112" s="32" t="s">
        <v>652</v>
      </c>
      <c r="F112" s="32" t="s">
        <v>1860</v>
      </c>
      <c r="G112" s="41" t="s">
        <v>136</v>
      </c>
      <c r="H112" s="43" t="s">
        <v>130</v>
      </c>
      <c r="I112" s="43" t="s">
        <v>953</v>
      </c>
      <c r="J112" s="17"/>
      <c r="K112" s="32" t="s">
        <v>1846</v>
      </c>
      <c r="L112" s="32" t="s">
        <v>205</v>
      </c>
      <c r="M112" s="41">
        <v>3.4</v>
      </c>
      <c r="N112" s="32"/>
      <c r="O112" s="42">
        <v>9.1</v>
      </c>
      <c r="P112" s="41" t="s">
        <v>218</v>
      </c>
      <c r="Q112" s="45" t="s">
        <v>1862</v>
      </c>
      <c r="R112" s="45" t="s">
        <v>1863</v>
      </c>
      <c r="S112" s="32" t="s">
        <v>1864</v>
      </c>
      <c r="T112" s="32" t="s">
        <v>1865</v>
      </c>
      <c r="U112" s="32" t="s">
        <v>584</v>
      </c>
      <c r="V112" s="32" t="s">
        <v>1841</v>
      </c>
      <c r="W112" s="32" t="s">
        <v>1866</v>
      </c>
      <c r="X112" s="41"/>
      <c r="Y112" s="32"/>
      <c r="Z112" s="22"/>
      <c r="AA112" s="22"/>
      <c r="AB112" s="22"/>
      <c r="AC112" s="22"/>
      <c r="AD112" s="32" t="s">
        <v>1861</v>
      </c>
      <c r="AE112" s="32" t="s">
        <v>1860</v>
      </c>
      <c r="AF112" s="36">
        <v>471728620</v>
      </c>
      <c r="AG112" s="22"/>
      <c r="AH112" s="21"/>
      <c r="AI112" s="21"/>
      <c r="AJ112" s="22">
        <v>44160</v>
      </c>
      <c r="AK112" s="18">
        <v>90</v>
      </c>
      <c r="AL112" s="19" t="s">
        <v>1867</v>
      </c>
      <c r="AM112" s="37">
        <f t="shared" ca="1" si="16"/>
        <v>-12</v>
      </c>
      <c r="AN112" s="23">
        <v>1</v>
      </c>
      <c r="AO112" s="21"/>
      <c r="AP112" s="24">
        <v>1</v>
      </c>
      <c r="AQ112" s="38">
        <f t="shared" si="14"/>
        <v>1</v>
      </c>
      <c r="AR112" s="39">
        <f t="shared" si="9"/>
        <v>0</v>
      </c>
      <c r="AS112" s="39">
        <f t="shared" si="15"/>
        <v>1</v>
      </c>
      <c r="AT112" s="19" t="s">
        <v>1852</v>
      </c>
      <c r="AU112" s="19">
        <f t="shared" si="13"/>
        <v>3.4</v>
      </c>
      <c r="AV112" s="19">
        <f t="shared" si="11"/>
        <v>3.4</v>
      </c>
      <c r="AW112" s="19" t="str">
        <f t="shared" si="12"/>
        <v>Km</v>
      </c>
      <c r="AX112" s="33"/>
      <c r="AY112" s="33"/>
      <c r="AZ112" s="33"/>
      <c r="BA112" s="33"/>
    </row>
    <row r="113" spans="1:53" ht="129.94999999999999" customHeight="1" x14ac:dyDescent="0.25">
      <c r="A113" s="41"/>
      <c r="B113" s="44" t="s">
        <v>646</v>
      </c>
      <c r="C113" s="42"/>
      <c r="D113" s="32"/>
      <c r="E113" s="32" t="s">
        <v>652</v>
      </c>
      <c r="F113" s="32" t="s">
        <v>1877</v>
      </c>
      <c r="G113" s="41" t="s">
        <v>136</v>
      </c>
      <c r="H113" s="43" t="s">
        <v>130</v>
      </c>
      <c r="I113" s="43" t="s">
        <v>953</v>
      </c>
      <c r="J113" s="17"/>
      <c r="K113" s="32" t="s">
        <v>1878</v>
      </c>
      <c r="L113" s="32" t="s">
        <v>205</v>
      </c>
      <c r="M113" s="41"/>
      <c r="N113" s="32"/>
      <c r="O113" s="42">
        <v>9.1</v>
      </c>
      <c r="P113" s="41" t="s">
        <v>218</v>
      </c>
      <c r="Q113" s="40" t="s">
        <v>1880</v>
      </c>
      <c r="R113" s="40" t="s">
        <v>1881</v>
      </c>
      <c r="S113" s="32"/>
      <c r="T113" s="32"/>
      <c r="U113" s="32" t="s">
        <v>584</v>
      </c>
      <c r="V113" s="32" t="s">
        <v>1882</v>
      </c>
      <c r="W113" s="32" t="s">
        <v>1883</v>
      </c>
      <c r="X113" s="41"/>
      <c r="Y113" s="32"/>
      <c r="Z113" s="22"/>
      <c r="AA113" s="22"/>
      <c r="AB113" s="22"/>
      <c r="AC113" s="22"/>
      <c r="AD113" s="32" t="s">
        <v>1876</v>
      </c>
      <c r="AE113" s="32" t="s">
        <v>1877</v>
      </c>
      <c r="AF113" s="36">
        <v>758318537.64199996</v>
      </c>
      <c r="AG113" s="22"/>
      <c r="AH113" s="21"/>
      <c r="AI113" s="21"/>
      <c r="AJ113" s="22">
        <v>44179</v>
      </c>
      <c r="AK113" s="18">
        <v>60</v>
      </c>
      <c r="AL113" s="19" t="s">
        <v>1884</v>
      </c>
      <c r="AM113" s="37">
        <f t="shared" ca="1" si="16"/>
        <v>-18.183333333333334</v>
      </c>
      <c r="AN113" s="23">
        <v>1</v>
      </c>
      <c r="AO113" s="21"/>
      <c r="AP113" s="24">
        <v>1</v>
      </c>
      <c r="AQ113" s="38">
        <f t="shared" si="14"/>
        <v>1</v>
      </c>
      <c r="AR113" s="39">
        <f t="shared" si="9"/>
        <v>0</v>
      </c>
      <c r="AS113" s="39">
        <f t="shared" si="15"/>
        <v>1</v>
      </c>
      <c r="AT113" s="19" t="s">
        <v>1885</v>
      </c>
      <c r="AU113" s="19">
        <f t="shared" si="13"/>
        <v>0</v>
      </c>
      <c r="AV113" s="19">
        <f t="shared" si="11"/>
        <v>0</v>
      </c>
      <c r="AW113" s="19" t="str">
        <f t="shared" si="12"/>
        <v>Km</v>
      </c>
      <c r="AX113" s="33"/>
      <c r="AY113" s="33"/>
      <c r="AZ113" s="33"/>
      <c r="BA113" s="33"/>
    </row>
    <row r="114" spans="1:53" ht="129.94999999999999" customHeight="1" x14ac:dyDescent="0.25">
      <c r="A114" s="41"/>
      <c r="B114" s="44" t="s">
        <v>646</v>
      </c>
      <c r="C114" s="42"/>
      <c r="D114" s="32"/>
      <c r="E114" s="32" t="s">
        <v>652</v>
      </c>
      <c r="F114" s="32" t="s">
        <v>1886</v>
      </c>
      <c r="G114" s="41" t="s">
        <v>136</v>
      </c>
      <c r="H114" s="43" t="s">
        <v>130</v>
      </c>
      <c r="I114" s="43" t="s">
        <v>953</v>
      </c>
      <c r="J114" s="17"/>
      <c r="K114" s="32" t="s">
        <v>1888</v>
      </c>
      <c r="L114" s="32" t="s">
        <v>205</v>
      </c>
      <c r="M114" s="41">
        <v>6.4249999999999998</v>
      </c>
      <c r="N114" s="32"/>
      <c r="O114" s="42">
        <v>9.1</v>
      </c>
      <c r="P114" s="41" t="s">
        <v>218</v>
      </c>
      <c r="Q114" s="40" t="s">
        <v>1889</v>
      </c>
      <c r="R114" s="40" t="s">
        <v>1890</v>
      </c>
      <c r="S114" s="32" t="s">
        <v>1576</v>
      </c>
      <c r="T114" s="32" t="s">
        <v>1891</v>
      </c>
      <c r="U114" s="32" t="s">
        <v>584</v>
      </c>
      <c r="V114" s="32" t="s">
        <v>1882</v>
      </c>
      <c r="W114" s="32" t="s">
        <v>1892</v>
      </c>
      <c r="X114" s="41"/>
      <c r="Y114" s="32"/>
      <c r="Z114" s="22"/>
      <c r="AA114" s="22"/>
      <c r="AB114" s="22"/>
      <c r="AC114" s="22"/>
      <c r="AD114" s="32" t="s">
        <v>1887</v>
      </c>
      <c r="AE114" s="32" t="s">
        <v>1886</v>
      </c>
      <c r="AF114" s="36">
        <v>275230924.39999998</v>
      </c>
      <c r="AG114" s="22"/>
      <c r="AH114" s="21"/>
      <c r="AI114" s="21"/>
      <c r="AJ114" s="22">
        <v>44172</v>
      </c>
      <c r="AK114" s="18">
        <v>60</v>
      </c>
      <c r="AL114" s="19" t="s">
        <v>1893</v>
      </c>
      <c r="AM114" s="37">
        <f t="shared" ca="1" si="16"/>
        <v>-18.3</v>
      </c>
      <c r="AN114" s="23">
        <v>1</v>
      </c>
      <c r="AO114" s="21"/>
      <c r="AP114" s="24">
        <v>1</v>
      </c>
      <c r="AQ114" s="38">
        <f t="shared" si="14"/>
        <v>1</v>
      </c>
      <c r="AR114" s="39">
        <f t="shared" si="9"/>
        <v>0</v>
      </c>
      <c r="AS114" s="39">
        <f t="shared" si="15"/>
        <v>1</v>
      </c>
      <c r="AT114" s="19" t="s">
        <v>1894</v>
      </c>
      <c r="AU114" s="19">
        <f t="shared" si="13"/>
        <v>6.4249999999999998</v>
      </c>
      <c r="AV114" s="19">
        <f t="shared" si="11"/>
        <v>6.4249999999999998</v>
      </c>
      <c r="AW114" s="19" t="str">
        <f t="shared" si="12"/>
        <v>Km</v>
      </c>
      <c r="AX114" s="33"/>
      <c r="AY114" s="33"/>
      <c r="AZ114" s="33"/>
      <c r="BA114" s="33"/>
    </row>
    <row r="115" spans="1:53" ht="129.94999999999999" customHeight="1" x14ac:dyDescent="0.25">
      <c r="A115" s="41"/>
      <c r="B115" s="44" t="s">
        <v>646</v>
      </c>
      <c r="C115" s="42" t="s">
        <v>1274</v>
      </c>
      <c r="D115" s="32" t="s">
        <v>1274</v>
      </c>
      <c r="E115" s="32" t="s">
        <v>1314</v>
      </c>
      <c r="F115" s="32" t="s">
        <v>1275</v>
      </c>
      <c r="G115" s="41" t="s">
        <v>144</v>
      </c>
      <c r="H115" s="43" t="s">
        <v>130</v>
      </c>
      <c r="I115" s="43" t="s">
        <v>953</v>
      </c>
      <c r="J115" s="17">
        <v>295153180</v>
      </c>
      <c r="K115" s="32" t="s">
        <v>1276</v>
      </c>
      <c r="L115" s="32" t="s">
        <v>205</v>
      </c>
      <c r="M115" s="41">
        <v>0.2</v>
      </c>
      <c r="N115" s="32" t="s">
        <v>227</v>
      </c>
      <c r="O115" s="42" t="s">
        <v>214</v>
      </c>
      <c r="P115" s="41" t="s">
        <v>218</v>
      </c>
      <c r="Q115" s="32" t="s">
        <v>1536</v>
      </c>
      <c r="R115" s="32" t="s">
        <v>1537</v>
      </c>
      <c r="S115" s="32" t="s">
        <v>1277</v>
      </c>
      <c r="T115" s="32" t="s">
        <v>1278</v>
      </c>
      <c r="U115" s="32" t="s">
        <v>585</v>
      </c>
      <c r="V115" s="32" t="s">
        <v>840</v>
      </c>
      <c r="W115" s="32" t="s">
        <v>1279</v>
      </c>
      <c r="X115" s="41" t="s">
        <v>1280</v>
      </c>
      <c r="Y115" s="32">
        <v>45</v>
      </c>
      <c r="Z115" s="22"/>
      <c r="AA115" s="22"/>
      <c r="AB115" s="22"/>
      <c r="AC115" s="22"/>
      <c r="AD115" s="32" t="s">
        <v>1281</v>
      </c>
      <c r="AE115" s="32" t="s">
        <v>1275</v>
      </c>
      <c r="AF115" s="36">
        <v>295153180</v>
      </c>
      <c r="AG115" s="22"/>
      <c r="AH115" s="21"/>
      <c r="AI115" s="21"/>
      <c r="AJ115" s="22">
        <v>44138</v>
      </c>
      <c r="AK115" s="18">
        <v>60</v>
      </c>
      <c r="AL115" s="19" t="s">
        <v>1282</v>
      </c>
      <c r="AM115" s="37">
        <v>1</v>
      </c>
      <c r="AN115" s="23">
        <v>1</v>
      </c>
      <c r="AO115" s="23">
        <v>1</v>
      </c>
      <c r="AP115" s="24">
        <v>1</v>
      </c>
      <c r="AQ115" s="38">
        <f t="shared" si="14"/>
        <v>1</v>
      </c>
      <c r="AR115" s="39">
        <f t="shared" si="9"/>
        <v>0</v>
      </c>
      <c r="AS115" s="39">
        <f t="shared" si="15"/>
        <v>1</v>
      </c>
      <c r="AT115" s="19" t="s">
        <v>1330</v>
      </c>
      <c r="AU115" s="19">
        <f t="shared" si="13"/>
        <v>0.2</v>
      </c>
      <c r="AV115" s="19">
        <f t="shared" si="11"/>
        <v>0.2</v>
      </c>
      <c r="AW115" s="19" t="str">
        <f t="shared" si="12"/>
        <v>Km</v>
      </c>
      <c r="AX115" s="33"/>
      <c r="AY115" s="33"/>
      <c r="AZ115" s="33"/>
      <c r="BA115" s="33"/>
    </row>
    <row r="116" spans="1:53" ht="129.94999999999999" customHeight="1" x14ac:dyDescent="0.25">
      <c r="A116" s="41"/>
      <c r="B116" s="44" t="s">
        <v>646</v>
      </c>
      <c r="C116" s="42" t="s">
        <v>1274</v>
      </c>
      <c r="D116" s="32" t="s">
        <v>1274</v>
      </c>
      <c r="E116" s="32" t="s">
        <v>652</v>
      </c>
      <c r="F116" s="32" t="s">
        <v>1283</v>
      </c>
      <c r="G116" s="41" t="s">
        <v>144</v>
      </c>
      <c r="H116" s="43" t="s">
        <v>130</v>
      </c>
      <c r="I116" s="43" t="s">
        <v>953</v>
      </c>
      <c r="J116" s="17">
        <v>54921300</v>
      </c>
      <c r="K116" s="32" t="s">
        <v>1284</v>
      </c>
      <c r="L116" s="32" t="s">
        <v>205</v>
      </c>
      <c r="M116" s="41">
        <v>0.08</v>
      </c>
      <c r="N116" s="32" t="s">
        <v>227</v>
      </c>
      <c r="O116" s="42" t="s">
        <v>214</v>
      </c>
      <c r="P116" s="41" t="s">
        <v>218</v>
      </c>
      <c r="Q116" s="32" t="s">
        <v>1285</v>
      </c>
      <c r="R116" s="32"/>
      <c r="S116" s="32" t="s">
        <v>1286</v>
      </c>
      <c r="T116" s="32" t="s">
        <v>1287</v>
      </c>
      <c r="U116" s="32" t="s">
        <v>585</v>
      </c>
      <c r="V116" s="32" t="s">
        <v>840</v>
      </c>
      <c r="W116" s="32" t="s">
        <v>1279</v>
      </c>
      <c r="X116" s="41" t="s">
        <v>1280</v>
      </c>
      <c r="Y116" s="32">
        <v>30</v>
      </c>
      <c r="Z116" s="22"/>
      <c r="AA116" s="22"/>
      <c r="AB116" s="22"/>
      <c r="AC116" s="22"/>
      <c r="AD116" s="32" t="s">
        <v>1288</v>
      </c>
      <c r="AE116" s="32" t="s">
        <v>1283</v>
      </c>
      <c r="AF116" s="36">
        <v>54921300</v>
      </c>
      <c r="AG116" s="22"/>
      <c r="AH116" s="21"/>
      <c r="AI116" s="21"/>
      <c r="AJ116" s="22">
        <v>44153</v>
      </c>
      <c r="AK116" s="18">
        <v>60</v>
      </c>
      <c r="AL116" s="19" t="s">
        <v>1289</v>
      </c>
      <c r="AM116" s="37">
        <v>1</v>
      </c>
      <c r="AN116" s="23">
        <v>1</v>
      </c>
      <c r="AO116" s="23">
        <v>1</v>
      </c>
      <c r="AP116" s="24">
        <v>1</v>
      </c>
      <c r="AQ116" s="38">
        <f t="shared" si="14"/>
        <v>1</v>
      </c>
      <c r="AR116" s="39">
        <f t="shared" si="9"/>
        <v>0</v>
      </c>
      <c r="AS116" s="39">
        <f t="shared" si="15"/>
        <v>1</v>
      </c>
      <c r="AT116" s="19" t="s">
        <v>1329</v>
      </c>
      <c r="AU116" s="19">
        <f t="shared" si="13"/>
        <v>0.08</v>
      </c>
      <c r="AV116" s="19">
        <f t="shared" si="11"/>
        <v>0.08</v>
      </c>
      <c r="AW116" s="19" t="str">
        <f t="shared" si="12"/>
        <v>Km</v>
      </c>
      <c r="AX116" s="33"/>
      <c r="AY116" s="33"/>
      <c r="AZ116" s="33"/>
      <c r="BA116" s="33"/>
    </row>
    <row r="117" spans="1:53" ht="129.94999999999999" customHeight="1" x14ac:dyDescent="0.25">
      <c r="A117" s="41"/>
      <c r="B117" s="44" t="s">
        <v>646</v>
      </c>
      <c r="C117" s="42" t="s">
        <v>1274</v>
      </c>
      <c r="D117" s="32" t="s">
        <v>1274</v>
      </c>
      <c r="E117" s="32" t="s">
        <v>652</v>
      </c>
      <c r="F117" s="32" t="s">
        <v>1299</v>
      </c>
      <c r="G117" s="41" t="s">
        <v>144</v>
      </c>
      <c r="H117" s="43" t="s">
        <v>130</v>
      </c>
      <c r="I117" s="43" t="s">
        <v>953</v>
      </c>
      <c r="J117" s="17">
        <v>1187574107.4000001</v>
      </c>
      <c r="K117" s="32" t="s">
        <v>1296</v>
      </c>
      <c r="L117" s="32" t="s">
        <v>205</v>
      </c>
      <c r="M117" s="41">
        <v>18</v>
      </c>
      <c r="N117" s="32" t="s">
        <v>227</v>
      </c>
      <c r="O117" s="42" t="s">
        <v>214</v>
      </c>
      <c r="P117" s="41" t="s">
        <v>218</v>
      </c>
      <c r="Q117" s="32" t="s">
        <v>1542</v>
      </c>
      <c r="R117" s="32" t="s">
        <v>1543</v>
      </c>
      <c r="S117" s="32" t="s">
        <v>266</v>
      </c>
      <c r="T117" s="32" t="s">
        <v>1300</v>
      </c>
      <c r="U117" s="32" t="s">
        <v>585</v>
      </c>
      <c r="V117" s="32" t="s">
        <v>840</v>
      </c>
      <c r="W117" s="32" t="s">
        <v>1301</v>
      </c>
      <c r="X117" s="41" t="s">
        <v>1280</v>
      </c>
      <c r="Y117" s="32">
        <v>80</v>
      </c>
      <c r="Z117" s="22"/>
      <c r="AA117" s="22"/>
      <c r="AB117" s="22"/>
      <c r="AC117" s="22"/>
      <c r="AD117" s="32" t="s">
        <v>1302</v>
      </c>
      <c r="AE117" s="32" t="s">
        <v>1299</v>
      </c>
      <c r="AF117" s="36">
        <v>1187574107.4000001</v>
      </c>
      <c r="AG117" s="22"/>
      <c r="AH117" s="21"/>
      <c r="AI117" s="21"/>
      <c r="AJ117" s="22">
        <v>44131</v>
      </c>
      <c r="AK117" s="18">
        <v>90</v>
      </c>
      <c r="AL117" s="19" t="s">
        <v>381</v>
      </c>
      <c r="AM117" s="37">
        <v>1</v>
      </c>
      <c r="AN117" s="23">
        <v>1</v>
      </c>
      <c r="AO117" s="21">
        <v>1</v>
      </c>
      <c r="AP117" s="24">
        <v>1</v>
      </c>
      <c r="AQ117" s="38">
        <f t="shared" si="14"/>
        <v>1</v>
      </c>
      <c r="AR117" s="39">
        <f t="shared" si="9"/>
        <v>0</v>
      </c>
      <c r="AS117" s="39">
        <f t="shared" si="15"/>
        <v>1</v>
      </c>
      <c r="AT117" s="19" t="s">
        <v>1327</v>
      </c>
      <c r="AU117" s="19">
        <f t="shared" si="13"/>
        <v>18</v>
      </c>
      <c r="AV117" s="19">
        <f t="shared" si="11"/>
        <v>18</v>
      </c>
      <c r="AW117" s="19" t="str">
        <f t="shared" si="12"/>
        <v>Km</v>
      </c>
      <c r="AX117" s="33"/>
      <c r="AY117" s="33"/>
      <c r="AZ117" s="33"/>
      <c r="BA117" s="33"/>
    </row>
    <row r="118" spans="1:53" ht="129.94999999999999" customHeight="1" x14ac:dyDescent="0.25">
      <c r="A118" s="41"/>
      <c r="B118" s="44" t="s">
        <v>646</v>
      </c>
      <c r="C118" s="42" t="s">
        <v>1274</v>
      </c>
      <c r="D118" s="32" t="s">
        <v>1274</v>
      </c>
      <c r="E118" s="32" t="s">
        <v>652</v>
      </c>
      <c r="F118" s="32" t="s">
        <v>1303</v>
      </c>
      <c r="G118" s="41" t="s">
        <v>144</v>
      </c>
      <c r="H118" s="43" t="s">
        <v>130</v>
      </c>
      <c r="I118" s="43" t="s">
        <v>953</v>
      </c>
      <c r="J118" s="17">
        <v>444857300</v>
      </c>
      <c r="K118" s="32" t="s">
        <v>1304</v>
      </c>
      <c r="L118" s="32" t="s">
        <v>205</v>
      </c>
      <c r="M118" s="41">
        <v>4</v>
      </c>
      <c r="N118" s="32" t="s">
        <v>227</v>
      </c>
      <c r="O118" s="42" t="s">
        <v>214</v>
      </c>
      <c r="P118" s="41" t="s">
        <v>218</v>
      </c>
      <c r="Q118" s="32" t="s">
        <v>1544</v>
      </c>
      <c r="R118" s="32" t="s">
        <v>1545</v>
      </c>
      <c r="S118" s="32" t="s">
        <v>266</v>
      </c>
      <c r="T118" s="32" t="s">
        <v>1305</v>
      </c>
      <c r="U118" s="32" t="s">
        <v>585</v>
      </c>
      <c r="V118" s="32" t="s">
        <v>312</v>
      </c>
      <c r="W118" s="32" t="s">
        <v>313</v>
      </c>
      <c r="X118" s="41" t="s">
        <v>1280</v>
      </c>
      <c r="Y118" s="32">
        <v>60</v>
      </c>
      <c r="Z118" s="22"/>
      <c r="AA118" s="22"/>
      <c r="AB118" s="22"/>
      <c r="AC118" s="22"/>
      <c r="AD118" s="32" t="s">
        <v>1306</v>
      </c>
      <c r="AE118" s="32" t="s">
        <v>1303</v>
      </c>
      <c r="AF118" s="36">
        <v>444857300</v>
      </c>
      <c r="AG118" s="22"/>
      <c r="AH118" s="21"/>
      <c r="AI118" s="21"/>
      <c r="AJ118" s="22">
        <v>44186</v>
      </c>
      <c r="AK118" s="18">
        <v>30</v>
      </c>
      <c r="AL118" s="19" t="s">
        <v>1307</v>
      </c>
      <c r="AM118" s="37">
        <v>1</v>
      </c>
      <c r="AN118" s="23">
        <v>1</v>
      </c>
      <c r="AO118" s="21">
        <v>1</v>
      </c>
      <c r="AP118" s="24">
        <v>1</v>
      </c>
      <c r="AQ118" s="38">
        <f t="shared" si="14"/>
        <v>1</v>
      </c>
      <c r="AR118" s="39">
        <f t="shared" si="9"/>
        <v>0</v>
      </c>
      <c r="AS118" s="39">
        <f t="shared" si="15"/>
        <v>1</v>
      </c>
      <c r="AT118" s="19" t="s">
        <v>1326</v>
      </c>
      <c r="AU118" s="19">
        <f t="shared" si="13"/>
        <v>4</v>
      </c>
      <c r="AV118" s="19">
        <f t="shared" si="11"/>
        <v>4</v>
      </c>
      <c r="AW118" s="19" t="str">
        <f t="shared" si="12"/>
        <v>Km</v>
      </c>
      <c r="AX118" s="33"/>
      <c r="AY118" s="33"/>
      <c r="AZ118" s="33"/>
      <c r="BA118" s="33"/>
    </row>
    <row r="119" spans="1:53" ht="129.94999999999999" customHeight="1" x14ac:dyDescent="0.25">
      <c r="A119" s="41"/>
      <c r="B119" s="44" t="s">
        <v>646</v>
      </c>
      <c r="C119" s="42" t="s">
        <v>1274</v>
      </c>
      <c r="D119" s="32" t="s">
        <v>1274</v>
      </c>
      <c r="E119" s="32" t="s">
        <v>668</v>
      </c>
      <c r="F119" s="32" t="s">
        <v>86</v>
      </c>
      <c r="G119" s="41" t="s">
        <v>136</v>
      </c>
      <c r="H119" s="43" t="s">
        <v>130</v>
      </c>
      <c r="I119" s="43" t="s">
        <v>953</v>
      </c>
      <c r="J119" s="17">
        <v>379197200</v>
      </c>
      <c r="K119" s="32" t="s">
        <v>187</v>
      </c>
      <c r="L119" s="32" t="s">
        <v>205</v>
      </c>
      <c r="M119" s="41"/>
      <c r="N119" s="32" t="s">
        <v>218</v>
      </c>
      <c r="O119" s="42" t="s">
        <v>214</v>
      </c>
      <c r="P119" s="41" t="s">
        <v>218</v>
      </c>
      <c r="Q119" s="32" t="s">
        <v>1769</v>
      </c>
      <c r="R119" s="32" t="s">
        <v>1770</v>
      </c>
      <c r="S119" s="32"/>
      <c r="T119" s="32"/>
      <c r="U119" s="32" t="s">
        <v>584</v>
      </c>
      <c r="V119" s="32" t="s">
        <v>318</v>
      </c>
      <c r="W119" s="32" t="s">
        <v>371</v>
      </c>
      <c r="X119" s="41"/>
      <c r="Y119" s="32"/>
      <c r="Z119" s="22"/>
      <c r="AA119" s="22"/>
      <c r="AB119" s="22"/>
      <c r="AC119" s="22"/>
      <c r="AD119" s="32" t="s">
        <v>450</v>
      </c>
      <c r="AE119" s="32" t="s">
        <v>86</v>
      </c>
      <c r="AF119" s="36">
        <v>379197200</v>
      </c>
      <c r="AG119" s="22"/>
      <c r="AH119" s="21"/>
      <c r="AI119" s="21"/>
      <c r="AJ119" s="22">
        <v>44183</v>
      </c>
      <c r="AK119" s="18">
        <v>60</v>
      </c>
      <c r="AL119" s="19" t="s">
        <v>562</v>
      </c>
      <c r="AM119" s="37">
        <f ca="1">(AK119-((TODAY())-AJ119))/AK119</f>
        <v>-18.116666666666667</v>
      </c>
      <c r="AN119" s="23">
        <v>0.97</v>
      </c>
      <c r="AO119" s="23">
        <v>0.30790000000000001</v>
      </c>
      <c r="AP119" s="24">
        <v>0.97</v>
      </c>
      <c r="AQ119" s="38">
        <f t="shared" si="14"/>
        <v>0.97</v>
      </c>
      <c r="AR119" s="39">
        <f t="shared" si="9"/>
        <v>0</v>
      </c>
      <c r="AS119" s="39">
        <f t="shared" si="15"/>
        <v>0.97</v>
      </c>
      <c r="AT119" s="19" t="s">
        <v>1773</v>
      </c>
      <c r="AU119" s="19">
        <f t="shared" si="13"/>
        <v>0</v>
      </c>
      <c r="AV119" s="19">
        <f t="shared" si="11"/>
        <v>0</v>
      </c>
      <c r="AW119" s="19" t="str">
        <f t="shared" si="12"/>
        <v>Km</v>
      </c>
      <c r="AX119" s="33"/>
      <c r="AY119" s="33"/>
      <c r="AZ119" s="33"/>
      <c r="BA119" s="33"/>
    </row>
    <row r="120" spans="1:53" ht="129.94999999999999" customHeight="1" x14ac:dyDescent="0.25">
      <c r="A120" s="41"/>
      <c r="B120" s="44" t="s">
        <v>646</v>
      </c>
      <c r="C120" s="42" t="s">
        <v>1274</v>
      </c>
      <c r="D120" s="32" t="s">
        <v>1274</v>
      </c>
      <c r="E120" s="32" t="s">
        <v>668</v>
      </c>
      <c r="F120" s="32" t="s">
        <v>87</v>
      </c>
      <c r="G120" s="41" t="s">
        <v>144</v>
      </c>
      <c r="H120" s="43" t="s">
        <v>130</v>
      </c>
      <c r="I120" s="43" t="s">
        <v>953</v>
      </c>
      <c r="J120" s="17">
        <v>429399002.39999998</v>
      </c>
      <c r="K120" s="32" t="s">
        <v>188</v>
      </c>
      <c r="L120" s="32" t="s">
        <v>205</v>
      </c>
      <c r="M120" s="41">
        <v>17.8</v>
      </c>
      <c r="N120" s="32" t="s">
        <v>218</v>
      </c>
      <c r="O120" s="42" t="s">
        <v>214</v>
      </c>
      <c r="P120" s="41" t="s">
        <v>218</v>
      </c>
      <c r="Q120" s="32" t="s">
        <v>1771</v>
      </c>
      <c r="R120" s="32" t="s">
        <v>1772</v>
      </c>
      <c r="S120" s="32"/>
      <c r="T120" s="32"/>
      <c r="U120" s="32" t="s">
        <v>584</v>
      </c>
      <c r="V120" s="32" t="s">
        <v>318</v>
      </c>
      <c r="W120" s="32" t="s">
        <v>372</v>
      </c>
      <c r="X120" s="41"/>
      <c r="Y120" s="32"/>
      <c r="Z120" s="22"/>
      <c r="AA120" s="22"/>
      <c r="AB120" s="22"/>
      <c r="AC120" s="22"/>
      <c r="AD120" s="32" t="s">
        <v>451</v>
      </c>
      <c r="AE120" s="32" t="s">
        <v>87</v>
      </c>
      <c r="AF120" s="36">
        <v>429399002.39999998</v>
      </c>
      <c r="AG120" s="22"/>
      <c r="AH120" s="21"/>
      <c r="AI120" s="21"/>
      <c r="AJ120" s="22">
        <v>44245</v>
      </c>
      <c r="AK120" s="18">
        <v>30</v>
      </c>
      <c r="AL120" s="19" t="s">
        <v>563</v>
      </c>
      <c r="AM120" s="37">
        <f ca="1">(AK120-((TODAY())-AJ120))/AK120</f>
        <v>-35.166666666666664</v>
      </c>
      <c r="AN120" s="23">
        <v>0.93</v>
      </c>
      <c r="AO120" s="21"/>
      <c r="AP120" s="24">
        <v>0.93</v>
      </c>
      <c r="AQ120" s="38">
        <f t="shared" si="14"/>
        <v>0.93</v>
      </c>
      <c r="AR120" s="39">
        <f t="shared" si="9"/>
        <v>0</v>
      </c>
      <c r="AS120" s="39">
        <f t="shared" si="15"/>
        <v>0.93</v>
      </c>
      <c r="AT120" s="46" t="s">
        <v>1773</v>
      </c>
      <c r="AU120" s="19">
        <f t="shared" si="13"/>
        <v>17.8</v>
      </c>
      <c r="AV120" s="19">
        <f t="shared" si="11"/>
        <v>16.554000000000002</v>
      </c>
      <c r="AW120" s="19" t="str">
        <f t="shared" si="12"/>
        <v>Km</v>
      </c>
      <c r="AX120" s="33"/>
      <c r="AY120" s="33"/>
      <c r="AZ120" s="33"/>
      <c r="BA120" s="33"/>
    </row>
    <row r="121" spans="1:53" ht="129.94999999999999" customHeight="1" x14ac:dyDescent="0.25">
      <c r="A121" s="41"/>
      <c r="B121" s="44" t="s">
        <v>646</v>
      </c>
      <c r="C121" s="42" t="s">
        <v>613</v>
      </c>
      <c r="D121" s="32" t="s">
        <v>634</v>
      </c>
      <c r="E121" s="32" t="s">
        <v>658</v>
      </c>
      <c r="F121" s="32" t="s">
        <v>71</v>
      </c>
      <c r="G121" s="41" t="s">
        <v>136</v>
      </c>
      <c r="H121" s="43" t="s">
        <v>130</v>
      </c>
      <c r="I121" s="43" t="s">
        <v>953</v>
      </c>
      <c r="J121" s="17">
        <v>299728512</v>
      </c>
      <c r="K121" s="32" t="s">
        <v>177</v>
      </c>
      <c r="L121" s="32" t="s">
        <v>205</v>
      </c>
      <c r="M121" s="41"/>
      <c r="N121" s="32" t="s">
        <v>225</v>
      </c>
      <c r="O121" s="42" t="s">
        <v>214</v>
      </c>
      <c r="P121" s="41" t="s">
        <v>218</v>
      </c>
      <c r="Q121" s="32" t="s">
        <v>1939</v>
      </c>
      <c r="R121" s="32"/>
      <c r="S121" s="32" t="s">
        <v>1940</v>
      </c>
      <c r="T121" s="32"/>
      <c r="U121" s="32" t="s">
        <v>588</v>
      </c>
      <c r="V121" s="32" t="s">
        <v>352</v>
      </c>
      <c r="W121" s="32" t="s">
        <v>353</v>
      </c>
      <c r="X121" s="41"/>
      <c r="Y121" s="32"/>
      <c r="Z121" s="22"/>
      <c r="AA121" s="22"/>
      <c r="AB121" s="22"/>
      <c r="AC121" s="22"/>
      <c r="AD121" s="32" t="s">
        <v>440</v>
      </c>
      <c r="AE121" s="32" t="s">
        <v>500</v>
      </c>
      <c r="AF121" s="36">
        <v>299728512</v>
      </c>
      <c r="AG121" s="22"/>
      <c r="AH121" s="21"/>
      <c r="AI121" s="21"/>
      <c r="AJ121" s="22">
        <v>44167</v>
      </c>
      <c r="AK121" s="18">
        <v>45</v>
      </c>
      <c r="AL121" s="19" t="s">
        <v>550</v>
      </c>
      <c r="AM121" s="37">
        <f ca="1">(AK121-((TODAY())-AJ121))/AK121</f>
        <v>-24.844444444444445</v>
      </c>
      <c r="AN121" s="23">
        <v>0.8</v>
      </c>
      <c r="AO121" s="21">
        <v>0</v>
      </c>
      <c r="AP121" s="24">
        <v>0.8</v>
      </c>
      <c r="AQ121" s="38">
        <f t="shared" si="14"/>
        <v>0.8</v>
      </c>
      <c r="AR121" s="39">
        <f t="shared" si="9"/>
        <v>0</v>
      </c>
      <c r="AS121" s="39">
        <f t="shared" ref="AS121:AS154" si="17">AN121</f>
        <v>0.8</v>
      </c>
      <c r="AT121" s="19"/>
      <c r="AU121" s="19">
        <f t="shared" si="13"/>
        <v>0</v>
      </c>
      <c r="AV121" s="19">
        <f t="shared" si="11"/>
        <v>0</v>
      </c>
      <c r="AW121" s="19" t="str">
        <f t="shared" si="12"/>
        <v>Km</v>
      </c>
      <c r="AX121" s="33"/>
      <c r="AY121" s="33"/>
      <c r="AZ121" s="33"/>
      <c r="BA121" s="33"/>
    </row>
    <row r="122" spans="1:53" ht="129.94999999999999" customHeight="1" x14ac:dyDescent="0.25">
      <c r="A122" s="41"/>
      <c r="B122" s="44" t="s">
        <v>646</v>
      </c>
      <c r="C122" s="42" t="s">
        <v>1274</v>
      </c>
      <c r="D122" s="32" t="s">
        <v>1274</v>
      </c>
      <c r="E122" s="32" t="s">
        <v>661</v>
      </c>
      <c r="F122" s="32" t="s">
        <v>76</v>
      </c>
      <c r="G122" s="41" t="s">
        <v>136</v>
      </c>
      <c r="H122" s="43" t="s">
        <v>130</v>
      </c>
      <c r="I122" s="43" t="s">
        <v>953</v>
      </c>
      <c r="J122" s="17">
        <v>335872310.39999998</v>
      </c>
      <c r="K122" s="32" t="s">
        <v>181</v>
      </c>
      <c r="L122" s="32" t="s">
        <v>208</v>
      </c>
      <c r="M122" s="41">
        <v>6</v>
      </c>
      <c r="N122" s="32" t="s">
        <v>228</v>
      </c>
      <c r="O122" s="42" t="s">
        <v>214</v>
      </c>
      <c r="P122" s="41" t="s">
        <v>218</v>
      </c>
      <c r="Q122" s="32" t="s">
        <v>246</v>
      </c>
      <c r="R122" s="32"/>
      <c r="S122" s="32" t="s">
        <v>275</v>
      </c>
      <c r="T122" s="32"/>
      <c r="U122" s="32" t="s">
        <v>596</v>
      </c>
      <c r="V122" s="32" t="s">
        <v>362</v>
      </c>
      <c r="W122" s="32" t="s">
        <v>362</v>
      </c>
      <c r="X122" s="41"/>
      <c r="Y122" s="32"/>
      <c r="Z122" s="22"/>
      <c r="AA122" s="22"/>
      <c r="AB122" s="22"/>
      <c r="AC122" s="22"/>
      <c r="AD122" s="32"/>
      <c r="AE122" s="32" t="s">
        <v>76</v>
      </c>
      <c r="AF122" s="36">
        <v>335872310.39999998</v>
      </c>
      <c r="AG122" s="22"/>
      <c r="AH122" s="21"/>
      <c r="AI122" s="21"/>
      <c r="AJ122" s="22">
        <v>44136</v>
      </c>
      <c r="AK122" s="18">
        <v>90</v>
      </c>
      <c r="AL122" s="19" t="s">
        <v>555</v>
      </c>
      <c r="AM122" s="37">
        <f ca="1">(AK122-((TODAY())-AJ122))/AK122</f>
        <v>-12.266666666666667</v>
      </c>
      <c r="AN122" s="23">
        <v>0.79</v>
      </c>
      <c r="AO122" s="21">
        <v>0</v>
      </c>
      <c r="AP122" s="24">
        <v>0.79</v>
      </c>
      <c r="AQ122" s="38">
        <f t="shared" si="14"/>
        <v>0.79</v>
      </c>
      <c r="AR122" s="39">
        <f t="shared" si="9"/>
        <v>0</v>
      </c>
      <c r="AS122" s="39">
        <f t="shared" si="17"/>
        <v>0.79</v>
      </c>
      <c r="AT122" s="19"/>
      <c r="AU122" s="19">
        <f t="shared" si="13"/>
        <v>6</v>
      </c>
      <c r="AV122" s="19">
        <f t="shared" si="11"/>
        <v>4.74</v>
      </c>
      <c r="AW122" s="19" t="str">
        <f t="shared" si="12"/>
        <v>ML d'ouvrage</v>
      </c>
      <c r="AX122" s="33"/>
      <c r="AY122" s="33"/>
      <c r="AZ122" s="33"/>
      <c r="BA122" s="33"/>
    </row>
    <row r="123" spans="1:53" ht="129.94999999999999" customHeight="1" x14ac:dyDescent="0.25">
      <c r="A123" s="41"/>
      <c r="B123" s="44" t="s">
        <v>646</v>
      </c>
      <c r="C123" s="42" t="s">
        <v>604</v>
      </c>
      <c r="D123" s="32" t="s">
        <v>624</v>
      </c>
      <c r="E123" s="32" t="s">
        <v>652</v>
      </c>
      <c r="F123" s="32" t="s">
        <v>723</v>
      </c>
      <c r="G123" s="41" t="s">
        <v>136</v>
      </c>
      <c r="H123" s="43" t="s">
        <v>130</v>
      </c>
      <c r="I123" s="43" t="s">
        <v>953</v>
      </c>
      <c r="J123" s="17">
        <v>1891025000</v>
      </c>
      <c r="K123" s="32" t="s">
        <v>716</v>
      </c>
      <c r="L123" s="32" t="s">
        <v>205</v>
      </c>
      <c r="M123" s="41">
        <v>102.729</v>
      </c>
      <c r="N123" s="32" t="s">
        <v>739</v>
      </c>
      <c r="O123" s="42" t="s">
        <v>214</v>
      </c>
      <c r="P123" s="41" t="s">
        <v>724</v>
      </c>
      <c r="Q123" s="32" t="s">
        <v>1398</v>
      </c>
      <c r="R123" s="32" t="s">
        <v>1397</v>
      </c>
      <c r="S123" s="32" t="s">
        <v>1935</v>
      </c>
      <c r="T123" s="32" t="s">
        <v>1936</v>
      </c>
      <c r="U123" s="32" t="s">
        <v>594</v>
      </c>
      <c r="V123" s="32" t="s">
        <v>710</v>
      </c>
      <c r="W123" s="32" t="s">
        <v>710</v>
      </c>
      <c r="X123" s="41" t="s">
        <v>725</v>
      </c>
      <c r="Y123" s="32"/>
      <c r="Z123" s="22"/>
      <c r="AA123" s="22"/>
      <c r="AB123" s="22"/>
      <c r="AC123" s="22"/>
      <c r="AD123" s="32" t="s">
        <v>2022</v>
      </c>
      <c r="AE123" s="32" t="s">
        <v>723</v>
      </c>
      <c r="AF123" s="36">
        <v>1891025000</v>
      </c>
      <c r="AG123" s="22"/>
      <c r="AH123" s="21"/>
      <c r="AI123" s="36">
        <v>1891025000</v>
      </c>
      <c r="AJ123" s="22"/>
      <c r="AK123" s="18">
        <v>30</v>
      </c>
      <c r="AL123" s="19" t="s">
        <v>726</v>
      </c>
      <c r="AM123" s="37">
        <v>-1482.2</v>
      </c>
      <c r="AN123" s="23">
        <v>0.75</v>
      </c>
      <c r="AO123" s="21">
        <v>0</v>
      </c>
      <c r="AP123" s="24">
        <v>0.75</v>
      </c>
      <c r="AQ123" s="38">
        <f t="shared" si="14"/>
        <v>0.75</v>
      </c>
      <c r="AR123" s="39">
        <f t="shared" si="9"/>
        <v>0</v>
      </c>
      <c r="AS123" s="39">
        <f t="shared" si="17"/>
        <v>0.75</v>
      </c>
      <c r="AT123" s="19" t="s">
        <v>1560</v>
      </c>
      <c r="AU123" s="19">
        <f t="shared" si="13"/>
        <v>102.729</v>
      </c>
      <c r="AV123" s="19">
        <f t="shared" si="11"/>
        <v>77.046750000000003</v>
      </c>
      <c r="AW123" s="19" t="str">
        <f t="shared" si="12"/>
        <v>Km</v>
      </c>
      <c r="AX123" s="33"/>
      <c r="AY123" s="33"/>
      <c r="AZ123" s="33"/>
      <c r="BA123" s="33"/>
    </row>
    <row r="124" spans="1:53" ht="129.94999999999999" customHeight="1" x14ac:dyDescent="0.25">
      <c r="A124" s="41"/>
      <c r="B124" s="44" t="s">
        <v>646</v>
      </c>
      <c r="C124" s="42" t="s">
        <v>1274</v>
      </c>
      <c r="D124" s="32" t="s">
        <v>1274</v>
      </c>
      <c r="E124" s="32" t="s">
        <v>652</v>
      </c>
      <c r="F124" s="32" t="s">
        <v>53</v>
      </c>
      <c r="G124" s="41" t="s">
        <v>136</v>
      </c>
      <c r="H124" s="43" t="s">
        <v>130</v>
      </c>
      <c r="I124" s="43" t="s">
        <v>953</v>
      </c>
      <c r="J124" s="17"/>
      <c r="K124" s="32" t="s">
        <v>161</v>
      </c>
      <c r="L124" s="32" t="s">
        <v>205</v>
      </c>
      <c r="M124" s="41"/>
      <c r="N124" s="32"/>
      <c r="O124" s="42" t="s">
        <v>214</v>
      </c>
      <c r="P124" s="41"/>
      <c r="Q124" s="32"/>
      <c r="R124" s="32"/>
      <c r="S124" s="32"/>
      <c r="T124" s="32"/>
      <c r="U124" s="32"/>
      <c r="V124" s="32"/>
      <c r="W124" s="32"/>
      <c r="X124" s="41"/>
      <c r="Y124" s="32"/>
      <c r="Z124" s="22"/>
      <c r="AA124" s="22"/>
      <c r="AB124" s="22"/>
      <c r="AC124" s="22"/>
      <c r="AD124" s="32" t="s">
        <v>428</v>
      </c>
      <c r="AE124" s="32" t="s">
        <v>53</v>
      </c>
      <c r="AF124" s="36">
        <v>494527000</v>
      </c>
      <c r="AG124" s="22"/>
      <c r="AH124" s="21"/>
      <c r="AI124" s="21"/>
      <c r="AJ124" s="22">
        <v>44181</v>
      </c>
      <c r="AK124" s="18">
        <v>45</v>
      </c>
      <c r="AL124" s="19" t="s">
        <v>534</v>
      </c>
      <c r="AM124" s="37">
        <f ca="1">(AK124-((TODAY())-AJ124))/AK124</f>
        <v>-24.533333333333335</v>
      </c>
      <c r="AN124" s="23">
        <v>0.75</v>
      </c>
      <c r="AO124" s="21"/>
      <c r="AP124" s="24">
        <v>0.75</v>
      </c>
      <c r="AQ124" s="38">
        <f t="shared" si="14"/>
        <v>0.75</v>
      </c>
      <c r="AR124" s="39">
        <f t="shared" si="9"/>
        <v>0</v>
      </c>
      <c r="AS124" s="39">
        <f t="shared" si="17"/>
        <v>0.75</v>
      </c>
      <c r="AT124" s="19"/>
      <c r="AU124" s="19">
        <f t="shared" si="13"/>
        <v>0</v>
      </c>
      <c r="AV124" s="19">
        <f t="shared" si="11"/>
        <v>0</v>
      </c>
      <c r="AW124" s="19" t="str">
        <f t="shared" si="12"/>
        <v>Km</v>
      </c>
      <c r="AX124" s="33"/>
      <c r="AY124" s="33"/>
      <c r="AZ124" s="33"/>
      <c r="BA124" s="33"/>
    </row>
    <row r="125" spans="1:53" ht="129.94999999999999" customHeight="1" x14ac:dyDescent="0.25">
      <c r="A125" s="41"/>
      <c r="B125" s="44" t="s">
        <v>646</v>
      </c>
      <c r="C125" s="42" t="s">
        <v>613</v>
      </c>
      <c r="D125" s="32" t="s">
        <v>634</v>
      </c>
      <c r="E125" s="32" t="s">
        <v>657</v>
      </c>
      <c r="F125" s="32" t="s">
        <v>73</v>
      </c>
      <c r="G125" s="41" t="s">
        <v>136</v>
      </c>
      <c r="H125" s="43" t="s">
        <v>130</v>
      </c>
      <c r="I125" s="43" t="s">
        <v>953</v>
      </c>
      <c r="J125" s="17">
        <v>209023398</v>
      </c>
      <c r="K125" s="32" t="s">
        <v>178</v>
      </c>
      <c r="L125" s="32" t="s">
        <v>205</v>
      </c>
      <c r="M125" s="41">
        <v>61</v>
      </c>
      <c r="N125" s="32" t="s">
        <v>218</v>
      </c>
      <c r="O125" s="42" t="s">
        <v>214</v>
      </c>
      <c r="P125" s="41" t="s">
        <v>218</v>
      </c>
      <c r="Q125" s="32" t="s">
        <v>1435</v>
      </c>
      <c r="R125" s="32" t="s">
        <v>1434</v>
      </c>
      <c r="S125" s="32" t="s">
        <v>272</v>
      </c>
      <c r="T125" s="32" t="s">
        <v>273</v>
      </c>
      <c r="U125" s="32" t="s">
        <v>587</v>
      </c>
      <c r="V125" s="32" t="s">
        <v>356</v>
      </c>
      <c r="W125" s="32" t="s">
        <v>357</v>
      </c>
      <c r="X125" s="41"/>
      <c r="Y125" s="32"/>
      <c r="Z125" s="22"/>
      <c r="AA125" s="22"/>
      <c r="AB125" s="22"/>
      <c r="AC125" s="22"/>
      <c r="AD125" s="32" t="s">
        <v>442</v>
      </c>
      <c r="AE125" s="32" t="s">
        <v>73</v>
      </c>
      <c r="AF125" s="36">
        <v>209023398</v>
      </c>
      <c r="AG125" s="22"/>
      <c r="AH125" s="21"/>
      <c r="AI125" s="21"/>
      <c r="AJ125" s="22">
        <v>44091</v>
      </c>
      <c r="AK125" s="18">
        <v>90</v>
      </c>
      <c r="AL125" s="19" t="s">
        <v>552</v>
      </c>
      <c r="AM125" s="37">
        <f ca="1">(AK125-((TODAY())-AJ125))/AK125</f>
        <v>-12.766666666666667</v>
      </c>
      <c r="AN125" s="23">
        <v>0.72</v>
      </c>
      <c r="AO125" s="21">
        <v>0</v>
      </c>
      <c r="AP125" s="24">
        <v>0.72</v>
      </c>
      <c r="AQ125" s="38">
        <f t="shared" si="14"/>
        <v>0.72</v>
      </c>
      <c r="AR125" s="39">
        <f t="shared" si="9"/>
        <v>0</v>
      </c>
      <c r="AS125" s="39">
        <f t="shared" si="17"/>
        <v>0.72</v>
      </c>
      <c r="AT125" s="19"/>
      <c r="AU125" s="19">
        <f t="shared" si="13"/>
        <v>61</v>
      </c>
      <c r="AV125" s="19">
        <f t="shared" si="11"/>
        <v>43.92</v>
      </c>
      <c r="AW125" s="19" t="str">
        <f t="shared" si="12"/>
        <v>Km</v>
      </c>
      <c r="AX125" s="33"/>
      <c r="AY125" s="33"/>
      <c r="AZ125" s="33"/>
      <c r="BA125" s="33"/>
    </row>
    <row r="126" spans="1:53" ht="129.94999999999999" customHeight="1" x14ac:dyDescent="0.25">
      <c r="A126" s="41"/>
      <c r="B126" s="44" t="s">
        <v>646</v>
      </c>
      <c r="C126" s="42" t="s">
        <v>1274</v>
      </c>
      <c r="D126" s="32" t="s">
        <v>1274</v>
      </c>
      <c r="E126" s="32" t="s">
        <v>652</v>
      </c>
      <c r="F126" s="32" t="s">
        <v>90</v>
      </c>
      <c r="G126" s="41" t="s">
        <v>136</v>
      </c>
      <c r="H126" s="43" t="s">
        <v>130</v>
      </c>
      <c r="I126" s="43" t="s">
        <v>953</v>
      </c>
      <c r="J126" s="17">
        <v>164998320</v>
      </c>
      <c r="K126" s="32" t="s">
        <v>189</v>
      </c>
      <c r="L126" s="32" t="s">
        <v>2047</v>
      </c>
      <c r="M126" s="41">
        <v>1</v>
      </c>
      <c r="N126" s="32" t="s">
        <v>230</v>
      </c>
      <c r="O126" s="42" t="s">
        <v>214</v>
      </c>
      <c r="P126" s="41" t="s">
        <v>218</v>
      </c>
      <c r="Q126" s="32" t="s">
        <v>247</v>
      </c>
      <c r="R126" s="32"/>
      <c r="S126" s="32"/>
      <c r="T126" s="32"/>
      <c r="U126" s="32" t="s">
        <v>599</v>
      </c>
      <c r="V126" s="32" t="s">
        <v>375</v>
      </c>
      <c r="W126" s="32"/>
      <c r="X126" s="41"/>
      <c r="Y126" s="32"/>
      <c r="Z126" s="22"/>
      <c r="AA126" s="22"/>
      <c r="AB126" s="22"/>
      <c r="AC126" s="22"/>
      <c r="AD126" s="32" t="s">
        <v>452</v>
      </c>
      <c r="AE126" s="32" t="s">
        <v>90</v>
      </c>
      <c r="AF126" s="36">
        <v>200675099.81</v>
      </c>
      <c r="AG126" s="22"/>
      <c r="AH126" s="21"/>
      <c r="AI126" s="21"/>
      <c r="AJ126" s="22">
        <v>44064</v>
      </c>
      <c r="AK126" s="18">
        <v>60</v>
      </c>
      <c r="AL126" s="19" t="s">
        <v>566</v>
      </c>
      <c r="AM126" s="37">
        <f ca="1">(AK126-((TODAY())-AJ126))/AK126</f>
        <v>-20.100000000000001</v>
      </c>
      <c r="AN126" s="23">
        <v>0.68</v>
      </c>
      <c r="AO126" s="21"/>
      <c r="AP126" s="24">
        <v>0.68</v>
      </c>
      <c r="AQ126" s="38">
        <f t="shared" si="14"/>
        <v>0.68</v>
      </c>
      <c r="AR126" s="39">
        <f t="shared" si="9"/>
        <v>0</v>
      </c>
      <c r="AS126" s="39">
        <f t="shared" si="17"/>
        <v>0.68</v>
      </c>
      <c r="AT126" s="19"/>
      <c r="AU126" s="19">
        <f t="shared" si="13"/>
        <v>1</v>
      </c>
      <c r="AV126" s="19">
        <f t="shared" si="11"/>
        <v>0.68</v>
      </c>
      <c r="AW126" s="19" t="str">
        <f t="shared" si="12"/>
        <v>Nombre de Bac</v>
      </c>
      <c r="AX126" s="33"/>
      <c r="AY126" s="33"/>
      <c r="AZ126" s="33"/>
      <c r="BA126" s="33"/>
    </row>
    <row r="127" spans="1:53" ht="129.94999999999999" customHeight="1" x14ac:dyDescent="0.25">
      <c r="A127" s="41"/>
      <c r="B127" s="44" t="s">
        <v>646</v>
      </c>
      <c r="C127" s="42" t="s">
        <v>603</v>
      </c>
      <c r="D127" s="32" t="s">
        <v>1673</v>
      </c>
      <c r="E127" s="32" t="s">
        <v>1311</v>
      </c>
      <c r="F127" s="32" t="s">
        <v>1685</v>
      </c>
      <c r="G127" s="41" t="s">
        <v>136</v>
      </c>
      <c r="H127" s="43" t="s">
        <v>130</v>
      </c>
      <c r="I127" s="43" t="s">
        <v>953</v>
      </c>
      <c r="J127" s="17">
        <v>20729000</v>
      </c>
      <c r="K127" s="32" t="s">
        <v>1675</v>
      </c>
      <c r="L127" s="32" t="s">
        <v>205</v>
      </c>
      <c r="M127" s="41">
        <f>235-207</f>
        <v>28</v>
      </c>
      <c r="N127" s="32" t="s">
        <v>218</v>
      </c>
      <c r="O127" s="42" t="s">
        <v>214</v>
      </c>
      <c r="P127" s="41" t="s">
        <v>218</v>
      </c>
      <c r="Q127" s="32" t="s">
        <v>1714</v>
      </c>
      <c r="R127" s="32" t="s">
        <v>1715</v>
      </c>
      <c r="S127" s="32" t="s">
        <v>1677</v>
      </c>
      <c r="T127" s="32" t="s">
        <v>1686</v>
      </c>
      <c r="U127" s="32" t="s">
        <v>586</v>
      </c>
      <c r="V127" s="32" t="s">
        <v>327</v>
      </c>
      <c r="W127" s="32" t="s">
        <v>1687</v>
      </c>
      <c r="X127" s="41" t="s">
        <v>1679</v>
      </c>
      <c r="Y127" s="32">
        <v>15</v>
      </c>
      <c r="Z127" s="22" t="s">
        <v>1680</v>
      </c>
      <c r="AA127" s="22" t="s">
        <v>1680</v>
      </c>
      <c r="AB127" s="22" t="s">
        <v>1680</v>
      </c>
      <c r="AC127" s="22" t="s">
        <v>1680</v>
      </c>
      <c r="AD127" s="32" t="s">
        <v>1738</v>
      </c>
      <c r="AE127" s="32" t="s">
        <v>1685</v>
      </c>
      <c r="AF127" s="36">
        <v>22924326</v>
      </c>
      <c r="AG127" s="22" t="s">
        <v>1682</v>
      </c>
      <c r="AH127" s="21" t="s">
        <v>1680</v>
      </c>
      <c r="AI127" s="21" t="s">
        <v>1680</v>
      </c>
      <c r="AJ127" s="22">
        <v>44482</v>
      </c>
      <c r="AK127" s="18">
        <v>60</v>
      </c>
      <c r="AL127" s="19" t="s">
        <v>1683</v>
      </c>
      <c r="AM127" s="37">
        <v>0.35</v>
      </c>
      <c r="AN127" s="23">
        <v>0.6</v>
      </c>
      <c r="AO127" s="21">
        <v>0</v>
      </c>
      <c r="AP127" s="24">
        <v>0.6</v>
      </c>
      <c r="AQ127" s="38">
        <v>0.6</v>
      </c>
      <c r="AR127" s="39">
        <f t="shared" si="9"/>
        <v>0</v>
      </c>
      <c r="AS127" s="39">
        <f t="shared" si="17"/>
        <v>0.6</v>
      </c>
      <c r="AT127" s="19" t="s">
        <v>1684</v>
      </c>
      <c r="AU127" s="19">
        <f t="shared" si="13"/>
        <v>28</v>
      </c>
      <c r="AV127" s="19">
        <f t="shared" si="11"/>
        <v>16.8</v>
      </c>
      <c r="AW127" s="19" t="str">
        <f t="shared" si="12"/>
        <v>Km</v>
      </c>
      <c r="AX127" s="33"/>
      <c r="AY127" s="33"/>
      <c r="AZ127" s="33"/>
      <c r="BA127" s="33"/>
    </row>
    <row r="128" spans="1:53" ht="129.94999999999999" customHeight="1" x14ac:dyDescent="0.25">
      <c r="A128" s="41"/>
      <c r="B128" s="44" t="s">
        <v>646</v>
      </c>
      <c r="C128" s="42" t="s">
        <v>1274</v>
      </c>
      <c r="D128" s="32" t="s">
        <v>1274</v>
      </c>
      <c r="E128" s="32" t="s">
        <v>652</v>
      </c>
      <c r="F128" s="32" t="s">
        <v>95</v>
      </c>
      <c r="G128" s="41" t="s">
        <v>136</v>
      </c>
      <c r="H128" s="43" t="s">
        <v>130</v>
      </c>
      <c r="I128" s="43" t="s">
        <v>953</v>
      </c>
      <c r="J128" s="17">
        <v>500000000</v>
      </c>
      <c r="K128" s="32" t="s">
        <v>191</v>
      </c>
      <c r="L128" s="32" t="s">
        <v>205</v>
      </c>
      <c r="M128" s="41">
        <v>0.45</v>
      </c>
      <c r="N128" s="32" t="s">
        <v>227</v>
      </c>
      <c r="O128" s="42" t="s">
        <v>214</v>
      </c>
      <c r="P128" s="41" t="s">
        <v>215</v>
      </c>
      <c r="Q128" s="32" t="s">
        <v>1456</v>
      </c>
      <c r="R128" s="32" t="s">
        <v>1457</v>
      </c>
      <c r="S128" s="32" t="s">
        <v>285</v>
      </c>
      <c r="T128" s="32" t="s">
        <v>287</v>
      </c>
      <c r="U128" s="32" t="s">
        <v>381</v>
      </c>
      <c r="V128" s="32" t="s">
        <v>382</v>
      </c>
      <c r="W128" s="32" t="s">
        <v>382</v>
      </c>
      <c r="X128" s="41"/>
      <c r="Y128" s="32"/>
      <c r="Z128" s="22"/>
      <c r="AA128" s="22"/>
      <c r="AB128" s="22"/>
      <c r="AC128" s="22"/>
      <c r="AD128" s="32" t="s">
        <v>457</v>
      </c>
      <c r="AE128" s="32" t="s">
        <v>95</v>
      </c>
      <c r="AF128" s="36">
        <v>495892000</v>
      </c>
      <c r="AG128" s="22"/>
      <c r="AH128" s="21"/>
      <c r="AI128" s="21"/>
      <c r="AJ128" s="22">
        <v>44187</v>
      </c>
      <c r="AK128" s="18">
        <v>45</v>
      </c>
      <c r="AL128" s="19" t="s">
        <v>378</v>
      </c>
      <c r="AM128" s="37">
        <f ca="1">(AK128-((TODAY())-AJ128))/AK128</f>
        <v>-24.4</v>
      </c>
      <c r="AN128" s="23">
        <v>0.6</v>
      </c>
      <c r="AO128" s="21"/>
      <c r="AP128" s="24">
        <v>0.6</v>
      </c>
      <c r="AQ128" s="38">
        <f t="shared" ref="AQ128:AQ134" si="18">AN128</f>
        <v>0.6</v>
      </c>
      <c r="AR128" s="39">
        <f t="shared" si="9"/>
        <v>0</v>
      </c>
      <c r="AS128" s="39">
        <f t="shared" si="17"/>
        <v>0.6</v>
      </c>
      <c r="AT128" s="19"/>
      <c r="AU128" s="19">
        <f t="shared" si="13"/>
        <v>0.45</v>
      </c>
      <c r="AV128" s="19">
        <f t="shared" si="11"/>
        <v>0.27</v>
      </c>
      <c r="AW128" s="19" t="str">
        <f t="shared" si="12"/>
        <v>Km</v>
      </c>
      <c r="AX128" s="33"/>
      <c r="AY128" s="33"/>
      <c r="AZ128" s="33"/>
      <c r="BA128" s="33"/>
    </row>
    <row r="129" spans="1:53" ht="129.94999999999999" customHeight="1" x14ac:dyDescent="0.25">
      <c r="A129" s="41"/>
      <c r="B129" s="44" t="s">
        <v>646</v>
      </c>
      <c r="C129" s="42" t="s">
        <v>1274</v>
      </c>
      <c r="D129" s="32" t="s">
        <v>1274</v>
      </c>
      <c r="E129" s="32" t="s">
        <v>652</v>
      </c>
      <c r="F129" s="32" t="s">
        <v>93</v>
      </c>
      <c r="G129" s="41" t="s">
        <v>136</v>
      </c>
      <c r="H129" s="43" t="s">
        <v>130</v>
      </c>
      <c r="I129" s="43" t="s">
        <v>953</v>
      </c>
      <c r="J129" s="17">
        <v>500000000</v>
      </c>
      <c r="K129" s="32" t="s">
        <v>190</v>
      </c>
      <c r="L129" s="32" t="s">
        <v>205</v>
      </c>
      <c r="M129" s="41">
        <v>0.33500000000000002</v>
      </c>
      <c r="N129" s="32" t="s">
        <v>218</v>
      </c>
      <c r="O129" s="42" t="s">
        <v>214</v>
      </c>
      <c r="P129" s="41" t="s">
        <v>218</v>
      </c>
      <c r="Q129" s="32" t="s">
        <v>1452</v>
      </c>
      <c r="R129" s="32" t="s">
        <v>1453</v>
      </c>
      <c r="S129" s="32"/>
      <c r="T129" s="32"/>
      <c r="U129" s="32" t="s">
        <v>378</v>
      </c>
      <c r="V129" s="32" t="s">
        <v>379</v>
      </c>
      <c r="W129" s="32"/>
      <c r="X129" s="41"/>
      <c r="Y129" s="32"/>
      <c r="Z129" s="22"/>
      <c r="AA129" s="22"/>
      <c r="AB129" s="22"/>
      <c r="AC129" s="22"/>
      <c r="AD129" s="32" t="s">
        <v>455</v>
      </c>
      <c r="AE129" s="32" t="s">
        <v>93</v>
      </c>
      <c r="AF129" s="36">
        <v>396410837</v>
      </c>
      <c r="AG129" s="22"/>
      <c r="AH129" s="21"/>
      <c r="AI129" s="21"/>
      <c r="AJ129" s="22">
        <v>44167</v>
      </c>
      <c r="AK129" s="18">
        <v>60</v>
      </c>
      <c r="AL129" s="19" t="s">
        <v>569</v>
      </c>
      <c r="AM129" s="37">
        <f ca="1">(AK129-((TODAY())-AJ129))/AK129</f>
        <v>-18.383333333333333</v>
      </c>
      <c r="AN129" s="23">
        <v>0.56000000000000005</v>
      </c>
      <c r="AO129" s="21">
        <v>0.17</v>
      </c>
      <c r="AP129" s="24">
        <v>0.56000000000000005</v>
      </c>
      <c r="AQ129" s="38">
        <f t="shared" si="18"/>
        <v>0.56000000000000005</v>
      </c>
      <c r="AR129" s="39">
        <f t="shared" si="9"/>
        <v>0</v>
      </c>
      <c r="AS129" s="39">
        <f t="shared" si="17"/>
        <v>0.56000000000000005</v>
      </c>
      <c r="AT129" s="19"/>
      <c r="AU129" s="19">
        <f t="shared" si="13"/>
        <v>0.33500000000000002</v>
      </c>
      <c r="AV129" s="19">
        <f t="shared" si="11"/>
        <v>0.18760000000000002</v>
      </c>
      <c r="AW129" s="19" t="str">
        <f t="shared" si="12"/>
        <v>Km</v>
      </c>
      <c r="AX129" s="33"/>
      <c r="AY129" s="33"/>
      <c r="AZ129" s="33"/>
      <c r="BA129" s="33"/>
    </row>
    <row r="130" spans="1:53" ht="129.94999999999999" customHeight="1" x14ac:dyDescent="0.25">
      <c r="A130" s="41"/>
      <c r="B130" s="44" t="s">
        <v>646</v>
      </c>
      <c r="C130" s="42" t="s">
        <v>1274</v>
      </c>
      <c r="D130" s="32" t="s">
        <v>1274</v>
      </c>
      <c r="E130" s="32" t="s">
        <v>662</v>
      </c>
      <c r="F130" s="32" t="s">
        <v>78</v>
      </c>
      <c r="G130" s="41" t="s">
        <v>136</v>
      </c>
      <c r="H130" s="43" t="s">
        <v>130</v>
      </c>
      <c r="I130" s="43" t="s">
        <v>953</v>
      </c>
      <c r="J130" s="17">
        <v>70056520</v>
      </c>
      <c r="K130" s="32" t="s">
        <v>182</v>
      </c>
      <c r="L130" s="32" t="s">
        <v>205</v>
      </c>
      <c r="M130" s="41">
        <v>61</v>
      </c>
      <c r="N130" s="32" t="s">
        <v>218</v>
      </c>
      <c r="O130" s="42" t="s">
        <v>214</v>
      </c>
      <c r="P130" s="41" t="s">
        <v>218</v>
      </c>
      <c r="Q130" s="32" t="s">
        <v>1443</v>
      </c>
      <c r="R130" s="32" t="s">
        <v>1442</v>
      </c>
      <c r="S130" s="32" t="s">
        <v>278</v>
      </c>
      <c r="T130" s="32" t="s">
        <v>279</v>
      </c>
      <c r="U130" s="32" t="s">
        <v>590</v>
      </c>
      <c r="V130" s="32"/>
      <c r="W130" s="32"/>
      <c r="X130" s="41"/>
      <c r="Y130" s="32"/>
      <c r="Z130" s="22"/>
      <c r="AA130" s="22"/>
      <c r="AB130" s="22"/>
      <c r="AC130" s="22"/>
      <c r="AD130" s="32" t="s">
        <v>445</v>
      </c>
      <c r="AE130" s="32" t="s">
        <v>78</v>
      </c>
      <c r="AF130" s="36">
        <v>70056520</v>
      </c>
      <c r="AG130" s="22"/>
      <c r="AH130" s="21"/>
      <c r="AI130" s="21"/>
      <c r="AJ130" s="22">
        <v>43979</v>
      </c>
      <c r="AK130" s="18">
        <v>60</v>
      </c>
      <c r="AL130" s="19" t="s">
        <v>557</v>
      </c>
      <c r="AM130" s="37">
        <f ca="1">(AK130-((TODAY())-AJ130))/AK130</f>
        <v>-21.516666666666666</v>
      </c>
      <c r="AN130" s="23">
        <v>0.52</v>
      </c>
      <c r="AO130" s="23">
        <v>0.36459999999999998</v>
      </c>
      <c r="AP130" s="24">
        <v>0.52</v>
      </c>
      <c r="AQ130" s="38">
        <f t="shared" si="18"/>
        <v>0.52</v>
      </c>
      <c r="AR130" s="39">
        <f t="shared" si="9"/>
        <v>0</v>
      </c>
      <c r="AS130" s="39">
        <f t="shared" si="17"/>
        <v>0.52</v>
      </c>
      <c r="AT130" s="19"/>
      <c r="AU130" s="19">
        <f t="shared" si="13"/>
        <v>61</v>
      </c>
      <c r="AV130" s="19">
        <f t="shared" si="11"/>
        <v>31.720000000000002</v>
      </c>
      <c r="AW130" s="19" t="str">
        <f t="shared" si="12"/>
        <v>Km</v>
      </c>
      <c r="AX130" s="33"/>
      <c r="AY130" s="33"/>
      <c r="AZ130" s="33"/>
      <c r="BA130" s="33"/>
    </row>
    <row r="131" spans="1:53" ht="129.94999999999999" customHeight="1" x14ac:dyDescent="0.25">
      <c r="A131" s="41"/>
      <c r="B131" s="44" t="s">
        <v>647</v>
      </c>
      <c r="C131" s="42" t="s">
        <v>617</v>
      </c>
      <c r="D131" s="32" t="s">
        <v>639</v>
      </c>
      <c r="E131" s="32" t="s">
        <v>669</v>
      </c>
      <c r="F131" s="32" t="s">
        <v>111</v>
      </c>
      <c r="G131" s="41" t="s">
        <v>136</v>
      </c>
      <c r="H131" s="43" t="s">
        <v>130</v>
      </c>
      <c r="I131" s="43" t="s">
        <v>953</v>
      </c>
      <c r="J131" s="17">
        <v>34155305</v>
      </c>
      <c r="K131" s="32" t="s">
        <v>195</v>
      </c>
      <c r="L131" s="32" t="s">
        <v>205</v>
      </c>
      <c r="M131" s="41">
        <v>11.321999999999999</v>
      </c>
      <c r="N131" s="32" t="s">
        <v>218</v>
      </c>
      <c r="O131" s="42" t="s">
        <v>221</v>
      </c>
      <c r="P131" s="41" t="s">
        <v>218</v>
      </c>
      <c r="Q131" s="32" t="s">
        <v>1475</v>
      </c>
      <c r="R131" s="32" t="s">
        <v>1474</v>
      </c>
      <c r="S131" s="32" t="s">
        <v>266</v>
      </c>
      <c r="T131" s="32" t="s">
        <v>293</v>
      </c>
      <c r="U131" s="32" t="s">
        <v>378</v>
      </c>
      <c r="V131" s="32" t="s">
        <v>402</v>
      </c>
      <c r="W131" s="32" t="s">
        <v>403</v>
      </c>
      <c r="X131" s="41"/>
      <c r="Y131" s="32"/>
      <c r="Z131" s="22"/>
      <c r="AA131" s="22"/>
      <c r="AB131" s="22"/>
      <c r="AC131" s="22"/>
      <c r="AD131" s="32"/>
      <c r="AE131" s="32" t="s">
        <v>509</v>
      </c>
      <c r="AF131" s="36">
        <v>34155305</v>
      </c>
      <c r="AG131" s="22"/>
      <c r="AH131" s="21"/>
      <c r="AI131" s="21"/>
      <c r="AJ131" s="22">
        <v>44060</v>
      </c>
      <c r="AK131" s="18">
        <v>60</v>
      </c>
      <c r="AL131" s="19" t="s">
        <v>581</v>
      </c>
      <c r="AM131" s="37">
        <f ca="1">(AK131-((TODAY())-AJ131))/AK131</f>
        <v>-20.166666666666668</v>
      </c>
      <c r="AN131" s="23">
        <v>0.5</v>
      </c>
      <c r="AO131" s="21">
        <v>0</v>
      </c>
      <c r="AP131" s="24">
        <v>0.5</v>
      </c>
      <c r="AQ131" s="38">
        <f t="shared" si="18"/>
        <v>0.5</v>
      </c>
      <c r="AR131" s="39">
        <f t="shared" ref="AR131:AR194" si="19">AQ131-AP131</f>
        <v>0</v>
      </c>
      <c r="AS131" s="39">
        <f t="shared" si="17"/>
        <v>0.5</v>
      </c>
      <c r="AT131" s="19"/>
      <c r="AU131" s="19">
        <f t="shared" si="13"/>
        <v>11.321999999999999</v>
      </c>
      <c r="AV131" s="19">
        <f t="shared" ref="AV131:AV194" si="20">+AS131*M131</f>
        <v>5.6609999999999996</v>
      </c>
      <c r="AW131" s="19" t="str">
        <f t="shared" ref="AW131:AW194" si="21">+L131</f>
        <v>Km</v>
      </c>
      <c r="AX131" s="33"/>
      <c r="AY131" s="33"/>
      <c r="AZ131" s="33"/>
      <c r="BA131" s="33"/>
    </row>
    <row r="132" spans="1:53" ht="129.94999999999999" customHeight="1" x14ac:dyDescent="0.25">
      <c r="A132" s="41"/>
      <c r="B132" s="44">
        <v>206</v>
      </c>
      <c r="C132" s="42" t="s">
        <v>603</v>
      </c>
      <c r="D132" s="32" t="s">
        <v>813</v>
      </c>
      <c r="E132" s="32" t="s">
        <v>663</v>
      </c>
      <c r="F132" s="32" t="s">
        <v>1386</v>
      </c>
      <c r="G132" s="41" t="s">
        <v>136</v>
      </c>
      <c r="H132" s="43" t="s">
        <v>130</v>
      </c>
      <c r="I132" s="43" t="s">
        <v>953</v>
      </c>
      <c r="J132" s="17">
        <v>200000000</v>
      </c>
      <c r="K132" s="32" t="s">
        <v>815</v>
      </c>
      <c r="L132" s="32" t="s">
        <v>208</v>
      </c>
      <c r="M132" s="41"/>
      <c r="N132" s="32" t="s">
        <v>1387</v>
      </c>
      <c r="O132" s="42" t="s">
        <v>221</v>
      </c>
      <c r="P132" s="41" t="s">
        <v>746</v>
      </c>
      <c r="Q132" s="32" t="s">
        <v>1388</v>
      </c>
      <c r="R132" s="32"/>
      <c r="S132" s="32" t="s">
        <v>1389</v>
      </c>
      <c r="T132" s="32"/>
      <c r="U132" s="32" t="s">
        <v>593</v>
      </c>
      <c r="V132" s="32" t="s">
        <v>824</v>
      </c>
      <c r="W132" s="32" t="s">
        <v>1390</v>
      </c>
      <c r="X132" s="41" t="s">
        <v>819</v>
      </c>
      <c r="Y132" s="32">
        <v>50</v>
      </c>
      <c r="Z132" s="22"/>
      <c r="AA132" s="22"/>
      <c r="AB132" s="22"/>
      <c r="AC132" s="22"/>
      <c r="AD132" s="32" t="s">
        <v>1391</v>
      </c>
      <c r="AE132" s="32" t="s">
        <v>2019</v>
      </c>
      <c r="AF132" s="36">
        <v>198845000</v>
      </c>
      <c r="AG132" s="22"/>
      <c r="AH132" s="21"/>
      <c r="AI132" s="21"/>
      <c r="AJ132" s="22">
        <v>44468</v>
      </c>
      <c r="AK132" s="18">
        <v>90</v>
      </c>
      <c r="AL132" s="19" t="s">
        <v>1392</v>
      </c>
      <c r="AM132" s="37">
        <f ca="1">(((TODAY())-AJ132))/AK132</f>
        <v>9.5777777777777775</v>
      </c>
      <c r="AN132" s="23">
        <v>0.5</v>
      </c>
      <c r="AO132" s="21">
        <v>0</v>
      </c>
      <c r="AP132" s="24">
        <v>0.5</v>
      </c>
      <c r="AQ132" s="38">
        <f t="shared" si="18"/>
        <v>0.5</v>
      </c>
      <c r="AR132" s="39">
        <f t="shared" si="19"/>
        <v>0</v>
      </c>
      <c r="AS132" s="39">
        <f t="shared" si="17"/>
        <v>0.5</v>
      </c>
      <c r="AT132" s="19" t="s">
        <v>2020</v>
      </c>
      <c r="AU132" s="19">
        <f t="shared" ref="AU132:AU195" si="22">M132</f>
        <v>0</v>
      </c>
      <c r="AV132" s="19">
        <f t="shared" si="20"/>
        <v>0</v>
      </c>
      <c r="AW132" s="19" t="str">
        <f t="shared" si="21"/>
        <v>ML d'ouvrage</v>
      </c>
      <c r="AX132" s="33" t="s">
        <v>766</v>
      </c>
      <c r="AY132" s="33"/>
      <c r="AZ132" s="33"/>
      <c r="BA132" s="33"/>
    </row>
    <row r="133" spans="1:53" ht="129.94999999999999" customHeight="1" x14ac:dyDescent="0.25">
      <c r="A133" s="41"/>
      <c r="B133" s="44" t="s">
        <v>646</v>
      </c>
      <c r="C133" s="42" t="s">
        <v>1274</v>
      </c>
      <c r="D133" s="32" t="s">
        <v>1274</v>
      </c>
      <c r="E133" s="32" t="s">
        <v>662</v>
      </c>
      <c r="F133" s="32" t="s">
        <v>77</v>
      </c>
      <c r="G133" s="41" t="s">
        <v>136</v>
      </c>
      <c r="H133" s="43" t="s">
        <v>130</v>
      </c>
      <c r="I133" s="43" t="s">
        <v>953</v>
      </c>
      <c r="J133" s="17">
        <v>20200000</v>
      </c>
      <c r="K133" s="32" t="s">
        <v>182</v>
      </c>
      <c r="L133" s="32" t="s">
        <v>205</v>
      </c>
      <c r="M133" s="41">
        <v>41</v>
      </c>
      <c r="N133" s="32" t="s">
        <v>218</v>
      </c>
      <c r="O133" s="42" t="s">
        <v>214</v>
      </c>
      <c r="P133" s="41" t="s">
        <v>218</v>
      </c>
      <c r="Q133" s="32" t="s">
        <v>1440</v>
      </c>
      <c r="R133" s="32" t="s">
        <v>1441</v>
      </c>
      <c r="S133" s="32" t="s">
        <v>276</v>
      </c>
      <c r="T133" s="32" t="s">
        <v>277</v>
      </c>
      <c r="U133" s="32" t="s">
        <v>590</v>
      </c>
      <c r="V133" s="32"/>
      <c r="W133" s="32"/>
      <c r="X133" s="41"/>
      <c r="Y133" s="32"/>
      <c r="Z133" s="22"/>
      <c r="AA133" s="22"/>
      <c r="AB133" s="22"/>
      <c r="AC133" s="22"/>
      <c r="AD133" s="32" t="s">
        <v>444</v>
      </c>
      <c r="AE133" s="32" t="s">
        <v>77</v>
      </c>
      <c r="AF133" s="36">
        <v>20200000</v>
      </c>
      <c r="AG133" s="22"/>
      <c r="AH133" s="21"/>
      <c r="AI133" s="21"/>
      <c r="AJ133" s="22">
        <v>43979</v>
      </c>
      <c r="AK133" s="18">
        <v>60</v>
      </c>
      <c r="AL133" s="19" t="s">
        <v>556</v>
      </c>
      <c r="AM133" s="37">
        <f ca="1">(AK133-((TODAY())-AJ133))/AK133</f>
        <v>-21.516666666666666</v>
      </c>
      <c r="AN133" s="23">
        <v>0.49509999999999998</v>
      </c>
      <c r="AO133" s="21">
        <v>0.46</v>
      </c>
      <c r="AP133" s="24">
        <v>0.49509999999999998</v>
      </c>
      <c r="AQ133" s="38">
        <f t="shared" si="18"/>
        <v>0.49509999999999998</v>
      </c>
      <c r="AR133" s="39">
        <f t="shared" si="19"/>
        <v>0</v>
      </c>
      <c r="AS133" s="39">
        <f t="shared" si="17"/>
        <v>0.49509999999999998</v>
      </c>
      <c r="AT133" s="19"/>
      <c r="AU133" s="19">
        <f t="shared" si="22"/>
        <v>41</v>
      </c>
      <c r="AV133" s="19">
        <f t="shared" si="20"/>
        <v>20.299099999999999</v>
      </c>
      <c r="AW133" s="19" t="str">
        <f t="shared" si="21"/>
        <v>Km</v>
      </c>
      <c r="AX133" s="33"/>
      <c r="AY133" s="33"/>
      <c r="AZ133" s="33"/>
      <c r="BA133" s="33"/>
    </row>
    <row r="134" spans="1:53" ht="129.94999999999999" customHeight="1" x14ac:dyDescent="0.25">
      <c r="A134" s="41"/>
      <c r="B134" s="44" t="s">
        <v>646</v>
      </c>
      <c r="C134" s="42" t="s">
        <v>1274</v>
      </c>
      <c r="D134" s="32" t="s">
        <v>1274</v>
      </c>
      <c r="E134" s="32" t="s">
        <v>673</v>
      </c>
      <c r="F134" s="32" t="s">
        <v>120</v>
      </c>
      <c r="G134" s="41" t="s">
        <v>136</v>
      </c>
      <c r="H134" s="43" t="s">
        <v>130</v>
      </c>
      <c r="I134" s="43" t="s">
        <v>953</v>
      </c>
      <c r="J134" s="17">
        <v>499999510</v>
      </c>
      <c r="K134" s="32" t="s">
        <v>201</v>
      </c>
      <c r="L134" s="32" t="s">
        <v>205</v>
      </c>
      <c r="M134" s="41">
        <v>0.69599999999999995</v>
      </c>
      <c r="N134" s="32" t="s">
        <v>218</v>
      </c>
      <c r="O134" s="42" t="s">
        <v>214</v>
      </c>
      <c r="P134" s="41" t="s">
        <v>218</v>
      </c>
      <c r="Q134" s="32" t="s">
        <v>1480</v>
      </c>
      <c r="R134" s="32" t="s">
        <v>1481</v>
      </c>
      <c r="S134" s="32" t="s">
        <v>266</v>
      </c>
      <c r="T134" s="32" t="s">
        <v>297</v>
      </c>
      <c r="U134" s="32" t="s">
        <v>599</v>
      </c>
      <c r="V134" s="32" t="s">
        <v>409</v>
      </c>
      <c r="W134" s="32" t="s">
        <v>410</v>
      </c>
      <c r="X134" s="41"/>
      <c r="Y134" s="32"/>
      <c r="Z134" s="22"/>
      <c r="AA134" s="22"/>
      <c r="AB134" s="22"/>
      <c r="AC134" s="22"/>
      <c r="AD134" s="32" t="s">
        <v>477</v>
      </c>
      <c r="AE134" s="32" t="s">
        <v>120</v>
      </c>
      <c r="AF134" s="36">
        <v>499999510</v>
      </c>
      <c r="AG134" s="22"/>
      <c r="AH134" s="21"/>
      <c r="AI134" s="36"/>
      <c r="AJ134" s="22">
        <v>44183</v>
      </c>
      <c r="AK134" s="18">
        <v>60</v>
      </c>
      <c r="AL134" s="19" t="s">
        <v>521</v>
      </c>
      <c r="AM134" s="37">
        <f ca="1">(AK134-((TODAY())-AJ134))/AK134</f>
        <v>-18.116666666666667</v>
      </c>
      <c r="AN134" s="23">
        <v>0.38</v>
      </c>
      <c r="AO134" s="23">
        <v>0</v>
      </c>
      <c r="AP134" s="24">
        <v>0.38</v>
      </c>
      <c r="AQ134" s="38">
        <f t="shared" si="18"/>
        <v>0.38</v>
      </c>
      <c r="AR134" s="39">
        <f t="shared" si="19"/>
        <v>0</v>
      </c>
      <c r="AS134" s="39">
        <f t="shared" si="17"/>
        <v>0.38</v>
      </c>
      <c r="AT134" s="19"/>
      <c r="AU134" s="19">
        <f t="shared" si="22"/>
        <v>0.69599999999999995</v>
      </c>
      <c r="AV134" s="19">
        <f t="shared" si="20"/>
        <v>0.26447999999999999</v>
      </c>
      <c r="AW134" s="19" t="str">
        <f t="shared" si="21"/>
        <v>Km</v>
      </c>
      <c r="AX134" s="33"/>
      <c r="AY134" s="33"/>
      <c r="AZ134" s="33"/>
      <c r="BA134" s="33"/>
    </row>
    <row r="135" spans="1:53" ht="129.94999999999999" customHeight="1" x14ac:dyDescent="0.25">
      <c r="A135" s="41"/>
      <c r="B135" s="44" t="s">
        <v>646</v>
      </c>
      <c r="C135" s="42" t="s">
        <v>603</v>
      </c>
      <c r="D135" s="32" t="s">
        <v>1673</v>
      </c>
      <c r="E135" s="32" t="s">
        <v>1311</v>
      </c>
      <c r="F135" s="32" t="s">
        <v>1692</v>
      </c>
      <c r="G135" s="41" t="s">
        <v>136</v>
      </c>
      <c r="H135" s="43" t="s">
        <v>130</v>
      </c>
      <c r="I135" s="43" t="s">
        <v>953</v>
      </c>
      <c r="J135" s="17">
        <v>22262300</v>
      </c>
      <c r="K135" s="32" t="s">
        <v>1675</v>
      </c>
      <c r="L135" s="32" t="s">
        <v>205</v>
      </c>
      <c r="M135" s="41">
        <f>334-293</f>
        <v>41</v>
      </c>
      <c r="N135" s="32" t="s">
        <v>218</v>
      </c>
      <c r="O135" s="42" t="s">
        <v>214</v>
      </c>
      <c r="P135" s="41" t="s">
        <v>218</v>
      </c>
      <c r="Q135" s="32" t="s">
        <v>1693</v>
      </c>
      <c r="R135" s="32" t="s">
        <v>1693</v>
      </c>
      <c r="S135" s="32" t="s">
        <v>1694</v>
      </c>
      <c r="T135" s="32" t="s">
        <v>1695</v>
      </c>
      <c r="U135" s="32" t="s">
        <v>586</v>
      </c>
      <c r="V135" s="32" t="s">
        <v>327</v>
      </c>
      <c r="W135" s="32" t="s">
        <v>1696</v>
      </c>
      <c r="X135" s="41" t="s">
        <v>1679</v>
      </c>
      <c r="Y135" s="32">
        <v>15</v>
      </c>
      <c r="Z135" s="22" t="s">
        <v>1680</v>
      </c>
      <c r="AA135" s="22" t="s">
        <v>1680</v>
      </c>
      <c r="AB135" s="22" t="s">
        <v>1680</v>
      </c>
      <c r="AC135" s="22" t="s">
        <v>1680</v>
      </c>
      <c r="AD135" s="32" t="s">
        <v>1740</v>
      </c>
      <c r="AE135" s="32" t="s">
        <v>1692</v>
      </c>
      <c r="AF135" s="36">
        <v>29998504.640000001</v>
      </c>
      <c r="AG135" s="22" t="s">
        <v>1682</v>
      </c>
      <c r="AH135" s="21" t="s">
        <v>1680</v>
      </c>
      <c r="AI135" s="21" t="s">
        <v>1680</v>
      </c>
      <c r="AJ135" s="22">
        <v>44482</v>
      </c>
      <c r="AK135" s="18">
        <v>60</v>
      </c>
      <c r="AL135" s="19" t="s">
        <v>1697</v>
      </c>
      <c r="AM135" s="37">
        <v>0.35</v>
      </c>
      <c r="AN135" s="23">
        <v>0.35</v>
      </c>
      <c r="AO135" s="21">
        <v>0</v>
      </c>
      <c r="AP135" s="24">
        <v>0.35</v>
      </c>
      <c r="AQ135" s="38">
        <v>0.35</v>
      </c>
      <c r="AR135" s="39">
        <f t="shared" si="19"/>
        <v>0</v>
      </c>
      <c r="AS135" s="39">
        <f t="shared" si="17"/>
        <v>0.35</v>
      </c>
      <c r="AT135" s="19" t="s">
        <v>1684</v>
      </c>
      <c r="AU135" s="19">
        <f t="shared" si="22"/>
        <v>41</v>
      </c>
      <c r="AV135" s="19">
        <f t="shared" si="20"/>
        <v>14.35</v>
      </c>
      <c r="AW135" s="19" t="str">
        <f t="shared" si="21"/>
        <v>Km</v>
      </c>
      <c r="AX135" s="33"/>
      <c r="AY135" s="33"/>
      <c r="AZ135" s="33"/>
      <c r="BA135" s="33"/>
    </row>
    <row r="136" spans="1:53" ht="129.94999999999999" customHeight="1" x14ac:dyDescent="0.25">
      <c r="A136" s="41"/>
      <c r="B136" s="44" t="s">
        <v>646</v>
      </c>
      <c r="C136" s="53" t="s">
        <v>615</v>
      </c>
      <c r="D136" s="32" t="s">
        <v>637</v>
      </c>
      <c r="E136" s="32" t="s">
        <v>670</v>
      </c>
      <c r="F136" s="32" t="s">
        <v>113</v>
      </c>
      <c r="G136" s="41" t="s">
        <v>136</v>
      </c>
      <c r="H136" s="43" t="s">
        <v>130</v>
      </c>
      <c r="I136" s="43" t="s">
        <v>953</v>
      </c>
      <c r="J136" s="17">
        <v>1000000000</v>
      </c>
      <c r="K136" s="32" t="s">
        <v>197</v>
      </c>
      <c r="L136" s="32" t="s">
        <v>205</v>
      </c>
      <c r="M136" s="41">
        <v>23</v>
      </c>
      <c r="N136" s="32" t="s">
        <v>218</v>
      </c>
      <c r="O136" s="42" t="s">
        <v>214</v>
      </c>
      <c r="P136" s="41" t="s">
        <v>218</v>
      </c>
      <c r="Q136" s="32" t="s">
        <v>249</v>
      </c>
      <c r="R136" s="32"/>
      <c r="S136" s="32" t="s">
        <v>252</v>
      </c>
      <c r="T136" s="32" t="s">
        <v>1785</v>
      </c>
      <c r="U136" s="32" t="s">
        <v>602</v>
      </c>
      <c r="V136" s="32" t="s">
        <v>404</v>
      </c>
      <c r="W136" s="32" t="s">
        <v>405</v>
      </c>
      <c r="X136" s="41"/>
      <c r="Y136" s="32"/>
      <c r="Z136" s="22"/>
      <c r="AA136" s="22"/>
      <c r="AB136" s="22"/>
      <c r="AC136" s="22"/>
      <c r="AD136" s="32" t="s">
        <v>473</v>
      </c>
      <c r="AE136" s="32" t="s">
        <v>113</v>
      </c>
      <c r="AF136" s="36">
        <v>775723060</v>
      </c>
      <c r="AG136" s="22"/>
      <c r="AH136" s="21"/>
      <c r="AI136" s="21"/>
      <c r="AJ136" s="22">
        <v>44169</v>
      </c>
      <c r="AK136" s="18">
        <v>60</v>
      </c>
      <c r="AL136" s="19" t="s">
        <v>583</v>
      </c>
      <c r="AM136" s="37">
        <f ca="1">(AK136-((TODAY())-AJ136))/AK136</f>
        <v>-18.350000000000001</v>
      </c>
      <c r="AN136" s="23">
        <v>0.32</v>
      </c>
      <c r="AO136" s="23">
        <v>0</v>
      </c>
      <c r="AP136" s="24">
        <v>0.32</v>
      </c>
      <c r="AQ136" s="38">
        <f>AN136</f>
        <v>0.32</v>
      </c>
      <c r="AR136" s="39">
        <f t="shared" si="19"/>
        <v>0</v>
      </c>
      <c r="AS136" s="39">
        <f t="shared" si="17"/>
        <v>0.32</v>
      </c>
      <c r="AT136" s="19"/>
      <c r="AU136" s="19">
        <f t="shared" si="22"/>
        <v>23</v>
      </c>
      <c r="AV136" s="19">
        <f t="shared" si="20"/>
        <v>7.36</v>
      </c>
      <c r="AW136" s="19" t="str">
        <f t="shared" si="21"/>
        <v>Km</v>
      </c>
      <c r="AX136" s="33"/>
      <c r="AY136" s="33"/>
      <c r="AZ136" s="33"/>
      <c r="BA136" s="33"/>
    </row>
    <row r="137" spans="1:53" ht="129.94999999999999" customHeight="1" x14ac:dyDescent="0.25">
      <c r="A137" s="41"/>
      <c r="B137" s="44" t="s">
        <v>646</v>
      </c>
      <c r="C137" s="42" t="s">
        <v>603</v>
      </c>
      <c r="D137" s="32" t="s">
        <v>1673</v>
      </c>
      <c r="E137" s="32" t="s">
        <v>1311</v>
      </c>
      <c r="F137" s="32" t="s">
        <v>1674</v>
      </c>
      <c r="G137" s="41" t="s">
        <v>136</v>
      </c>
      <c r="H137" s="43" t="s">
        <v>130</v>
      </c>
      <c r="I137" s="43" t="s">
        <v>953</v>
      </c>
      <c r="J137" s="17">
        <v>20872900</v>
      </c>
      <c r="K137" s="32" t="s">
        <v>1675</v>
      </c>
      <c r="L137" s="32" t="s">
        <v>205</v>
      </c>
      <c r="M137" s="41">
        <f>207-180</f>
        <v>27</v>
      </c>
      <c r="N137" s="32" t="s">
        <v>218</v>
      </c>
      <c r="O137" s="42" t="s">
        <v>214</v>
      </c>
      <c r="P137" s="41" t="s">
        <v>218</v>
      </c>
      <c r="Q137" s="32" t="s">
        <v>1713</v>
      </c>
      <c r="R137" s="32" t="s">
        <v>1714</v>
      </c>
      <c r="S137" s="32" t="s">
        <v>1676</v>
      </c>
      <c r="T137" s="32" t="s">
        <v>1677</v>
      </c>
      <c r="U137" s="32" t="s">
        <v>586</v>
      </c>
      <c r="V137" s="32" t="s">
        <v>327</v>
      </c>
      <c r="W137" s="32" t="s">
        <v>1678</v>
      </c>
      <c r="X137" s="41" t="s">
        <v>1679</v>
      </c>
      <c r="Y137" s="32">
        <v>15</v>
      </c>
      <c r="Z137" s="22" t="s">
        <v>1680</v>
      </c>
      <c r="AA137" s="22" t="s">
        <v>1680</v>
      </c>
      <c r="AB137" s="22" t="s">
        <v>1680</v>
      </c>
      <c r="AC137" s="22" t="s">
        <v>1680</v>
      </c>
      <c r="AD137" s="32" t="s">
        <v>1681</v>
      </c>
      <c r="AE137" s="32" t="s">
        <v>1674</v>
      </c>
      <c r="AF137" s="36">
        <v>21977311.640000001</v>
      </c>
      <c r="AG137" s="22" t="s">
        <v>1682</v>
      </c>
      <c r="AH137" s="21" t="s">
        <v>1680</v>
      </c>
      <c r="AI137" s="21" t="s">
        <v>1680</v>
      </c>
      <c r="AJ137" s="22">
        <v>44482</v>
      </c>
      <c r="AK137" s="18">
        <v>60</v>
      </c>
      <c r="AL137" s="19" t="s">
        <v>1683</v>
      </c>
      <c r="AM137" s="37">
        <v>0.35</v>
      </c>
      <c r="AN137" s="23">
        <v>0.3</v>
      </c>
      <c r="AO137" s="21">
        <v>0</v>
      </c>
      <c r="AP137" s="24">
        <v>0.3</v>
      </c>
      <c r="AQ137" s="38">
        <v>0.3</v>
      </c>
      <c r="AR137" s="39">
        <f t="shared" si="19"/>
        <v>0</v>
      </c>
      <c r="AS137" s="39">
        <f t="shared" si="17"/>
        <v>0.3</v>
      </c>
      <c r="AT137" s="19" t="s">
        <v>1684</v>
      </c>
      <c r="AU137" s="19">
        <f t="shared" si="22"/>
        <v>27</v>
      </c>
      <c r="AV137" s="19">
        <f t="shared" si="20"/>
        <v>8.1</v>
      </c>
      <c r="AW137" s="19" t="str">
        <f t="shared" si="21"/>
        <v>Km</v>
      </c>
      <c r="AX137" s="33"/>
      <c r="AY137" s="33"/>
      <c r="AZ137" s="33"/>
      <c r="BA137" s="33"/>
    </row>
    <row r="138" spans="1:53" ht="129.94999999999999" customHeight="1" x14ac:dyDescent="0.25">
      <c r="A138" s="41"/>
      <c r="B138" s="44" t="s">
        <v>647</v>
      </c>
      <c r="C138" s="42" t="s">
        <v>617</v>
      </c>
      <c r="D138" s="32" t="s">
        <v>639</v>
      </c>
      <c r="E138" s="32" t="s">
        <v>672</v>
      </c>
      <c r="F138" s="32" t="s">
        <v>119</v>
      </c>
      <c r="G138" s="41" t="s">
        <v>136</v>
      </c>
      <c r="H138" s="43" t="s">
        <v>130</v>
      </c>
      <c r="I138" s="43" t="s">
        <v>953</v>
      </c>
      <c r="J138" s="17">
        <v>605500000</v>
      </c>
      <c r="K138" s="32" t="s">
        <v>184</v>
      </c>
      <c r="L138" s="32" t="s">
        <v>205</v>
      </c>
      <c r="M138" s="41">
        <v>10.7</v>
      </c>
      <c r="N138" s="32" t="s">
        <v>218</v>
      </c>
      <c r="O138" s="42" t="s">
        <v>214</v>
      </c>
      <c r="P138" s="41" t="s">
        <v>218</v>
      </c>
      <c r="Q138" s="32" t="s">
        <v>1478</v>
      </c>
      <c r="R138" s="32" t="s">
        <v>1479</v>
      </c>
      <c r="S138" s="32">
        <v>0</v>
      </c>
      <c r="T138" s="32" t="s">
        <v>296</v>
      </c>
      <c r="U138" s="32" t="s">
        <v>585</v>
      </c>
      <c r="V138" s="32" t="s">
        <v>331</v>
      </c>
      <c r="W138" s="32" t="s">
        <v>408</v>
      </c>
      <c r="X138" s="41"/>
      <c r="Y138" s="32"/>
      <c r="Z138" s="22"/>
      <c r="AA138" s="22"/>
      <c r="AB138" s="22"/>
      <c r="AC138" s="22"/>
      <c r="AD138" s="32" t="s">
        <v>476</v>
      </c>
      <c r="AE138" s="32" t="s">
        <v>119</v>
      </c>
      <c r="AF138" s="36">
        <v>559760140</v>
      </c>
      <c r="AG138" s="22"/>
      <c r="AH138" s="21"/>
      <c r="AI138" s="21"/>
      <c r="AJ138" s="22">
        <v>44131</v>
      </c>
      <c r="AK138" s="18">
        <v>90</v>
      </c>
      <c r="AL138" s="19" t="s">
        <v>520</v>
      </c>
      <c r="AM138" s="37">
        <f ca="1">(AK138-((TODAY())-AJ138))/AK138</f>
        <v>-12.322222222222223</v>
      </c>
      <c r="AN138" s="23">
        <v>0.3</v>
      </c>
      <c r="AO138" s="23">
        <v>0.12</v>
      </c>
      <c r="AP138" s="24">
        <v>0.3</v>
      </c>
      <c r="AQ138" s="38">
        <f>AN138</f>
        <v>0.3</v>
      </c>
      <c r="AR138" s="39">
        <f t="shared" si="19"/>
        <v>0</v>
      </c>
      <c r="AS138" s="39">
        <f t="shared" si="17"/>
        <v>0.3</v>
      </c>
      <c r="AT138" s="19"/>
      <c r="AU138" s="19">
        <f t="shared" si="22"/>
        <v>10.7</v>
      </c>
      <c r="AV138" s="19">
        <f t="shared" si="20"/>
        <v>3.2099999999999995</v>
      </c>
      <c r="AW138" s="19" t="str">
        <f t="shared" si="21"/>
        <v>Km</v>
      </c>
      <c r="AX138" s="33"/>
      <c r="AY138" s="33"/>
      <c r="AZ138" s="33"/>
      <c r="BA138" s="33"/>
    </row>
    <row r="139" spans="1:53" ht="129.94999999999999" customHeight="1" x14ac:dyDescent="0.25">
      <c r="A139" s="41"/>
      <c r="B139" s="44" t="s">
        <v>646</v>
      </c>
      <c r="C139" s="42" t="s">
        <v>1274</v>
      </c>
      <c r="D139" s="32" t="s">
        <v>1274</v>
      </c>
      <c r="E139" s="32" t="s">
        <v>1310</v>
      </c>
      <c r="F139" s="32" t="s">
        <v>705</v>
      </c>
      <c r="G139" s="41" t="s">
        <v>144</v>
      </c>
      <c r="H139" s="43" t="s">
        <v>130</v>
      </c>
      <c r="I139" s="43" t="s">
        <v>953</v>
      </c>
      <c r="J139" s="17">
        <v>760708840</v>
      </c>
      <c r="K139" s="32" t="s">
        <v>706</v>
      </c>
      <c r="L139" s="32" t="s">
        <v>205</v>
      </c>
      <c r="M139" s="41">
        <v>0.52</v>
      </c>
      <c r="N139" s="32"/>
      <c r="O139" s="42" t="s">
        <v>214</v>
      </c>
      <c r="P139" s="41" t="s">
        <v>707</v>
      </c>
      <c r="Q139" s="32" t="s">
        <v>1512</v>
      </c>
      <c r="R139" s="32" t="s">
        <v>1513</v>
      </c>
      <c r="S139" s="32" t="s">
        <v>708</v>
      </c>
      <c r="T139" s="32" t="s">
        <v>709</v>
      </c>
      <c r="U139" s="32" t="s">
        <v>594</v>
      </c>
      <c r="V139" s="32" t="s">
        <v>710</v>
      </c>
      <c r="W139" s="32" t="s">
        <v>710</v>
      </c>
      <c r="X139" s="41" t="s">
        <v>711</v>
      </c>
      <c r="Y139" s="32">
        <v>4</v>
      </c>
      <c r="Z139" s="22"/>
      <c r="AA139" s="22"/>
      <c r="AB139" s="22"/>
      <c r="AC139" s="22"/>
      <c r="AD139" s="32" t="s">
        <v>712</v>
      </c>
      <c r="AE139" s="32" t="s">
        <v>705</v>
      </c>
      <c r="AF139" s="36">
        <v>760708840</v>
      </c>
      <c r="AG139" s="22"/>
      <c r="AH139" s="21"/>
      <c r="AI139" s="21">
        <v>760708840</v>
      </c>
      <c r="AJ139" s="22">
        <v>44354</v>
      </c>
      <c r="AK139" s="18">
        <v>30</v>
      </c>
      <c r="AL139" s="19" t="s">
        <v>713</v>
      </c>
      <c r="AM139" s="37">
        <v>0.45</v>
      </c>
      <c r="AN139" s="23">
        <v>0.3</v>
      </c>
      <c r="AO139" s="21">
        <v>0</v>
      </c>
      <c r="AP139" s="24">
        <v>0.3</v>
      </c>
      <c r="AQ139" s="38">
        <f>AN139</f>
        <v>0.3</v>
      </c>
      <c r="AR139" s="39">
        <f t="shared" si="19"/>
        <v>0</v>
      </c>
      <c r="AS139" s="39">
        <f t="shared" si="17"/>
        <v>0.3</v>
      </c>
      <c r="AT139" s="19" t="s">
        <v>714</v>
      </c>
      <c r="AU139" s="19">
        <f t="shared" si="22"/>
        <v>0.52</v>
      </c>
      <c r="AV139" s="19">
        <f t="shared" si="20"/>
        <v>0.156</v>
      </c>
      <c r="AW139" s="19" t="str">
        <f t="shared" si="21"/>
        <v>Km</v>
      </c>
      <c r="AX139" s="33"/>
      <c r="AY139" s="33"/>
      <c r="AZ139" s="33"/>
      <c r="BA139" s="33"/>
    </row>
    <row r="140" spans="1:53" ht="129.94999999999999" customHeight="1" x14ac:dyDescent="0.25">
      <c r="A140" s="41"/>
      <c r="B140" s="44" t="s">
        <v>646</v>
      </c>
      <c r="C140" s="42" t="s">
        <v>616</v>
      </c>
      <c r="D140" s="32"/>
      <c r="E140" s="32" t="s">
        <v>663</v>
      </c>
      <c r="F140" s="32" t="s">
        <v>80</v>
      </c>
      <c r="G140" s="41" t="s">
        <v>136</v>
      </c>
      <c r="H140" s="43" t="s">
        <v>130</v>
      </c>
      <c r="I140" s="43" t="s">
        <v>953</v>
      </c>
      <c r="J140" s="17">
        <v>900000000</v>
      </c>
      <c r="K140" s="32" t="s">
        <v>775</v>
      </c>
      <c r="L140" s="32" t="s">
        <v>205</v>
      </c>
      <c r="M140" s="41">
        <v>0.65</v>
      </c>
      <c r="N140" s="32" t="s">
        <v>756</v>
      </c>
      <c r="O140" s="42" t="s">
        <v>221</v>
      </c>
      <c r="P140" s="41" t="s">
        <v>757</v>
      </c>
      <c r="Q140" s="32" t="s">
        <v>1444</v>
      </c>
      <c r="R140" s="32" t="s">
        <v>1445</v>
      </c>
      <c r="S140" s="32" t="s">
        <v>776</v>
      </c>
      <c r="T140" s="32" t="s">
        <v>777</v>
      </c>
      <c r="U140" s="32" t="s">
        <v>593</v>
      </c>
      <c r="V140" s="32" t="s">
        <v>365</v>
      </c>
      <c r="W140" s="32" t="s">
        <v>364</v>
      </c>
      <c r="X140" s="41" t="s">
        <v>778</v>
      </c>
      <c r="Y140" s="32"/>
      <c r="Z140" s="22"/>
      <c r="AA140" s="22"/>
      <c r="AB140" s="22"/>
      <c r="AC140" s="22"/>
      <c r="AD140" s="32" t="s">
        <v>779</v>
      </c>
      <c r="AE140" s="32" t="s">
        <v>80</v>
      </c>
      <c r="AF140" s="36">
        <v>1011280735.5</v>
      </c>
      <c r="AG140" s="22"/>
      <c r="AH140" s="21"/>
      <c r="AI140" s="21"/>
      <c r="AJ140" s="22">
        <v>44172</v>
      </c>
      <c r="AK140" s="18">
        <v>60</v>
      </c>
      <c r="AL140" s="19" t="s">
        <v>780</v>
      </c>
      <c r="AM140" s="37">
        <f ca="1">(AK140-((TODAY())-AJ140))/AK140</f>
        <v>-18.3</v>
      </c>
      <c r="AN140" s="23">
        <v>0.28000000000000003</v>
      </c>
      <c r="AO140" s="23">
        <v>0.13500000000000001</v>
      </c>
      <c r="AP140" s="24">
        <v>0.28000000000000003</v>
      </c>
      <c r="AQ140" s="38">
        <f>AN140</f>
        <v>0.28000000000000003</v>
      </c>
      <c r="AR140" s="39">
        <f t="shared" si="19"/>
        <v>0</v>
      </c>
      <c r="AS140" s="39">
        <f t="shared" si="17"/>
        <v>0.28000000000000003</v>
      </c>
      <c r="AT140" s="19" t="s">
        <v>781</v>
      </c>
      <c r="AU140" s="19">
        <f t="shared" si="22"/>
        <v>0.65</v>
      </c>
      <c r="AV140" s="19">
        <f t="shared" si="20"/>
        <v>0.18200000000000002</v>
      </c>
      <c r="AW140" s="19" t="str">
        <f t="shared" si="21"/>
        <v>Km</v>
      </c>
      <c r="AX140" s="33"/>
      <c r="AY140" s="33"/>
      <c r="AZ140" s="33"/>
      <c r="BA140" s="33"/>
    </row>
    <row r="141" spans="1:53" ht="129.94999999999999" customHeight="1" x14ac:dyDescent="0.25">
      <c r="A141" s="41"/>
      <c r="B141" s="44" t="s">
        <v>647</v>
      </c>
      <c r="C141" s="42" t="s">
        <v>617</v>
      </c>
      <c r="D141" s="32" t="s">
        <v>639</v>
      </c>
      <c r="E141" s="32" t="s">
        <v>672</v>
      </c>
      <c r="F141" s="32" t="s">
        <v>118</v>
      </c>
      <c r="G141" s="41" t="s">
        <v>136</v>
      </c>
      <c r="H141" s="43" t="s">
        <v>130</v>
      </c>
      <c r="I141" s="43" t="s">
        <v>953</v>
      </c>
      <c r="J141" s="17">
        <v>1085542650</v>
      </c>
      <c r="K141" s="32" t="s">
        <v>200</v>
      </c>
      <c r="L141" s="32" t="s">
        <v>205</v>
      </c>
      <c r="M141" s="41">
        <v>38</v>
      </c>
      <c r="N141" s="32" t="s">
        <v>218</v>
      </c>
      <c r="O141" s="42" t="s">
        <v>214</v>
      </c>
      <c r="P141" s="41" t="s">
        <v>218</v>
      </c>
      <c r="Q141" s="32" t="s">
        <v>1476</v>
      </c>
      <c r="R141" s="32" t="s">
        <v>1477</v>
      </c>
      <c r="S141" s="32">
        <v>0</v>
      </c>
      <c r="T141" s="32" t="s">
        <v>295</v>
      </c>
      <c r="U141" s="32" t="s">
        <v>585</v>
      </c>
      <c r="V141" s="32" t="s">
        <v>331</v>
      </c>
      <c r="W141" s="32" t="s">
        <v>407</v>
      </c>
      <c r="X141" s="41"/>
      <c r="Y141" s="32"/>
      <c r="Z141" s="22"/>
      <c r="AA141" s="22"/>
      <c r="AB141" s="22"/>
      <c r="AC141" s="22"/>
      <c r="AD141" s="32" t="s">
        <v>475</v>
      </c>
      <c r="AE141" s="32" t="s">
        <v>511</v>
      </c>
      <c r="AF141" s="36">
        <v>1085542650</v>
      </c>
      <c r="AG141" s="22"/>
      <c r="AH141" s="21"/>
      <c r="AI141" s="21"/>
      <c r="AJ141" s="22">
        <v>44158</v>
      </c>
      <c r="AK141" s="18">
        <v>90</v>
      </c>
      <c r="AL141" s="19" t="s">
        <v>519</v>
      </c>
      <c r="AM141" s="37">
        <f ca="1">(AK141-((TODAY())-AJ141))/AK141</f>
        <v>-12.022222222222222</v>
      </c>
      <c r="AN141" s="23">
        <v>0.27</v>
      </c>
      <c r="AO141" s="23">
        <v>7.0000000000000007E-2</v>
      </c>
      <c r="AP141" s="24">
        <v>0.27</v>
      </c>
      <c r="AQ141" s="38">
        <f>AN141</f>
        <v>0.27</v>
      </c>
      <c r="AR141" s="39">
        <f t="shared" si="19"/>
        <v>0</v>
      </c>
      <c r="AS141" s="39">
        <f t="shared" si="17"/>
        <v>0.27</v>
      </c>
      <c r="AT141" s="19"/>
      <c r="AU141" s="19">
        <f t="shared" si="22"/>
        <v>38</v>
      </c>
      <c r="AV141" s="19">
        <f t="shared" si="20"/>
        <v>10.260000000000002</v>
      </c>
      <c r="AW141" s="19" t="str">
        <f t="shared" si="21"/>
        <v>Km</v>
      </c>
      <c r="AX141" s="33"/>
      <c r="AY141" s="33"/>
      <c r="AZ141" s="33"/>
      <c r="BA141" s="33"/>
    </row>
    <row r="142" spans="1:53" ht="129.94999999999999" customHeight="1" x14ac:dyDescent="0.25">
      <c r="A142" s="41"/>
      <c r="B142" s="44" t="s">
        <v>646</v>
      </c>
      <c r="C142" s="42" t="s">
        <v>603</v>
      </c>
      <c r="D142" s="32" t="s">
        <v>1673</v>
      </c>
      <c r="E142" s="32" t="s">
        <v>1311</v>
      </c>
      <c r="F142" s="32" t="s">
        <v>1688</v>
      </c>
      <c r="G142" s="41" t="s">
        <v>136</v>
      </c>
      <c r="H142" s="43" t="s">
        <v>130</v>
      </c>
      <c r="I142" s="43" t="s">
        <v>953</v>
      </c>
      <c r="J142" s="17">
        <v>20497800</v>
      </c>
      <c r="K142" s="32" t="s">
        <v>1675</v>
      </c>
      <c r="L142" s="32" t="s">
        <v>205</v>
      </c>
      <c r="M142" s="41">
        <f>261-235</f>
        <v>26</v>
      </c>
      <c r="N142" s="32" t="s">
        <v>218</v>
      </c>
      <c r="O142" s="42" t="s">
        <v>214</v>
      </c>
      <c r="P142" s="41" t="s">
        <v>218</v>
      </c>
      <c r="Q142" s="32" t="s">
        <v>1716</v>
      </c>
      <c r="R142" s="32" t="s">
        <v>1717</v>
      </c>
      <c r="S142" s="32" t="s">
        <v>1686</v>
      </c>
      <c r="T142" s="32" t="s">
        <v>1689</v>
      </c>
      <c r="U142" s="32" t="s">
        <v>586</v>
      </c>
      <c r="V142" s="32" t="s">
        <v>327</v>
      </c>
      <c r="W142" s="32" t="s">
        <v>1690</v>
      </c>
      <c r="X142" s="41" t="s">
        <v>1679</v>
      </c>
      <c r="Y142" s="32">
        <v>15</v>
      </c>
      <c r="Z142" s="22" t="s">
        <v>1680</v>
      </c>
      <c r="AA142" s="22" t="s">
        <v>1680</v>
      </c>
      <c r="AB142" s="22" t="s">
        <v>1680</v>
      </c>
      <c r="AC142" s="22" t="s">
        <v>1680</v>
      </c>
      <c r="AD142" s="32" t="s">
        <v>1739</v>
      </c>
      <c r="AE142" s="32" t="s">
        <v>1688</v>
      </c>
      <c r="AF142" s="36">
        <v>21977311.640000001</v>
      </c>
      <c r="AG142" s="22" t="s">
        <v>1682</v>
      </c>
      <c r="AH142" s="21" t="s">
        <v>1680</v>
      </c>
      <c r="AI142" s="21" t="s">
        <v>1680</v>
      </c>
      <c r="AJ142" s="22">
        <v>44482</v>
      </c>
      <c r="AK142" s="18">
        <v>60</v>
      </c>
      <c r="AL142" s="19" t="s">
        <v>1691</v>
      </c>
      <c r="AM142" s="37">
        <v>0.35</v>
      </c>
      <c r="AN142" s="23">
        <v>0.25</v>
      </c>
      <c r="AO142" s="21">
        <v>0</v>
      </c>
      <c r="AP142" s="24">
        <v>0.25</v>
      </c>
      <c r="AQ142" s="38">
        <v>0.25</v>
      </c>
      <c r="AR142" s="39">
        <f t="shared" si="19"/>
        <v>0</v>
      </c>
      <c r="AS142" s="39">
        <f t="shared" si="17"/>
        <v>0.25</v>
      </c>
      <c r="AT142" s="19" t="s">
        <v>1684</v>
      </c>
      <c r="AU142" s="19">
        <f t="shared" si="22"/>
        <v>26</v>
      </c>
      <c r="AV142" s="19">
        <f t="shared" si="20"/>
        <v>6.5</v>
      </c>
      <c r="AW142" s="19" t="str">
        <f t="shared" si="21"/>
        <v>Km</v>
      </c>
      <c r="AX142" s="33"/>
      <c r="AY142" s="33"/>
      <c r="AZ142" s="33"/>
      <c r="BA142" s="33"/>
    </row>
    <row r="143" spans="1:53" ht="129.94999999999999" customHeight="1" x14ac:dyDescent="0.25">
      <c r="A143" s="41"/>
      <c r="B143" s="44" t="s">
        <v>646</v>
      </c>
      <c r="C143" s="42" t="s">
        <v>603</v>
      </c>
      <c r="D143" s="32" t="s">
        <v>623</v>
      </c>
      <c r="E143" s="32" t="s">
        <v>654</v>
      </c>
      <c r="F143" s="32" t="s">
        <v>47</v>
      </c>
      <c r="G143" s="41" t="s">
        <v>132</v>
      </c>
      <c r="H143" s="43" t="s">
        <v>130</v>
      </c>
      <c r="I143" s="43" t="s">
        <v>953</v>
      </c>
      <c r="J143" s="17">
        <v>59952387</v>
      </c>
      <c r="K143" s="32" t="s">
        <v>153</v>
      </c>
      <c r="L143" s="32" t="s">
        <v>890</v>
      </c>
      <c r="M143" s="41">
        <v>2</v>
      </c>
      <c r="N143" s="32" t="s">
        <v>213</v>
      </c>
      <c r="O143" s="42" t="s">
        <v>214</v>
      </c>
      <c r="P143" s="41" t="s">
        <v>213</v>
      </c>
      <c r="Q143" s="32" t="s">
        <v>1395</v>
      </c>
      <c r="R143" s="32" t="s">
        <v>1396</v>
      </c>
      <c r="S143" s="32" t="s">
        <v>888</v>
      </c>
      <c r="T143" s="32" t="s">
        <v>889</v>
      </c>
      <c r="U143" s="32" t="s">
        <v>308</v>
      </c>
      <c r="V143" s="32" t="s">
        <v>309</v>
      </c>
      <c r="W143" s="32" t="s">
        <v>309</v>
      </c>
      <c r="X143" s="41" t="s">
        <v>887</v>
      </c>
      <c r="Y143" s="32">
        <v>10</v>
      </c>
      <c r="Z143" s="22"/>
      <c r="AA143" s="22"/>
      <c r="AB143" s="22"/>
      <c r="AC143" s="22"/>
      <c r="AD143" s="32"/>
      <c r="AE143" s="32" t="s">
        <v>47</v>
      </c>
      <c r="AF143" s="36">
        <v>59952387</v>
      </c>
      <c r="AG143" s="22"/>
      <c r="AH143" s="21"/>
      <c r="AI143" s="21"/>
      <c r="AJ143" s="22">
        <v>44382</v>
      </c>
      <c r="AK143" s="18"/>
      <c r="AL143" s="19"/>
      <c r="AM143" s="37" t="e">
        <f ca="1">(AK143-((TODAY())-AJ143))/AK143</f>
        <v>#DIV/0!</v>
      </c>
      <c r="AN143" s="23">
        <v>0.2</v>
      </c>
      <c r="AO143" s="21"/>
      <c r="AP143" s="24">
        <v>0.2</v>
      </c>
      <c r="AQ143" s="38">
        <f>AN143</f>
        <v>0.2</v>
      </c>
      <c r="AR143" s="39">
        <f t="shared" si="19"/>
        <v>0</v>
      </c>
      <c r="AS143" s="39">
        <f t="shared" si="17"/>
        <v>0.2</v>
      </c>
      <c r="AT143" s="19" t="s">
        <v>1934</v>
      </c>
      <c r="AU143" s="19">
        <f t="shared" si="22"/>
        <v>2</v>
      </c>
      <c r="AV143" s="19">
        <f t="shared" si="20"/>
        <v>0.4</v>
      </c>
      <c r="AW143" s="19" t="str">
        <f t="shared" si="21"/>
        <v>Nombre de Bâtiments administratifs</v>
      </c>
      <c r="AX143" s="33"/>
      <c r="AY143" s="33"/>
      <c r="AZ143" s="33"/>
      <c r="BA143" s="33"/>
    </row>
    <row r="144" spans="1:53" ht="129.94999999999999" customHeight="1" x14ac:dyDescent="0.25">
      <c r="A144" s="41"/>
      <c r="B144" s="44" t="s">
        <v>646</v>
      </c>
      <c r="C144" s="42" t="s">
        <v>603</v>
      </c>
      <c r="D144" s="32" t="s">
        <v>628</v>
      </c>
      <c r="E144" s="32" t="s">
        <v>654</v>
      </c>
      <c r="F144" s="32" t="s">
        <v>1556</v>
      </c>
      <c r="G144" s="41" t="s">
        <v>136</v>
      </c>
      <c r="H144" s="43" t="s">
        <v>130</v>
      </c>
      <c r="I144" s="43" t="s">
        <v>953</v>
      </c>
      <c r="J144" s="17">
        <v>1102804300</v>
      </c>
      <c r="K144" s="32" t="s">
        <v>153</v>
      </c>
      <c r="L144" s="32" t="s">
        <v>205</v>
      </c>
      <c r="M144" s="41">
        <v>328</v>
      </c>
      <c r="N144" s="32" t="s">
        <v>220</v>
      </c>
      <c r="O144" s="42" t="s">
        <v>214</v>
      </c>
      <c r="P144" s="41" t="s">
        <v>1323</v>
      </c>
      <c r="Q144" s="32"/>
      <c r="R144" s="32"/>
      <c r="S144" s="32" t="s">
        <v>1937</v>
      </c>
      <c r="T144" s="32" t="s">
        <v>1938</v>
      </c>
      <c r="U144" s="32" t="s">
        <v>308</v>
      </c>
      <c r="V144" s="32" t="s">
        <v>325</v>
      </c>
      <c r="W144" s="32" t="s">
        <v>326</v>
      </c>
      <c r="X144" s="41" t="s">
        <v>891</v>
      </c>
      <c r="Y144" s="32"/>
      <c r="Z144" s="22"/>
      <c r="AA144" s="22"/>
      <c r="AB144" s="22"/>
      <c r="AC144" s="22"/>
      <c r="AD144" s="32"/>
      <c r="AE144" s="32" t="s">
        <v>1557</v>
      </c>
      <c r="AF144" s="36"/>
      <c r="AG144" s="22"/>
      <c r="AH144" s="21"/>
      <c r="AI144" s="21"/>
      <c r="AJ144" s="22">
        <v>44287</v>
      </c>
      <c r="AK144" s="18"/>
      <c r="AL144" s="19"/>
      <c r="AM144" s="37" t="e">
        <f ca="1">(AK144-((TODAY())-AJ144))/AK144</f>
        <v>#DIV/0!</v>
      </c>
      <c r="AN144" s="23">
        <v>0.2</v>
      </c>
      <c r="AO144" s="21"/>
      <c r="AP144" s="24">
        <v>0.2</v>
      </c>
      <c r="AQ144" s="38">
        <f>AN144</f>
        <v>0.2</v>
      </c>
      <c r="AR144" s="39">
        <f t="shared" si="19"/>
        <v>0</v>
      </c>
      <c r="AS144" s="39">
        <f t="shared" si="17"/>
        <v>0.2</v>
      </c>
      <c r="AT144" s="19" t="s">
        <v>892</v>
      </c>
      <c r="AU144" s="19">
        <f t="shared" si="22"/>
        <v>328</v>
      </c>
      <c r="AV144" s="19">
        <f t="shared" si="20"/>
        <v>65.600000000000009</v>
      </c>
      <c r="AW144" s="19" t="str">
        <f t="shared" si="21"/>
        <v>Km</v>
      </c>
      <c r="AX144" s="33"/>
      <c r="AY144" s="33"/>
      <c r="AZ144" s="33"/>
      <c r="BA144" s="33"/>
    </row>
    <row r="145" spans="1:53" ht="129.94999999999999" customHeight="1" x14ac:dyDescent="0.25">
      <c r="A145" s="41"/>
      <c r="B145" s="44" t="s">
        <v>646</v>
      </c>
      <c r="C145" s="42" t="s">
        <v>603</v>
      </c>
      <c r="D145" s="32" t="s">
        <v>1673</v>
      </c>
      <c r="E145" s="32" t="s">
        <v>1311</v>
      </c>
      <c r="F145" s="32" t="s">
        <v>1702</v>
      </c>
      <c r="G145" s="41" t="s">
        <v>136</v>
      </c>
      <c r="H145" s="43" t="s">
        <v>130</v>
      </c>
      <c r="I145" s="43" t="s">
        <v>953</v>
      </c>
      <c r="J145" s="17">
        <v>22080000</v>
      </c>
      <c r="K145" s="32" t="s">
        <v>1675</v>
      </c>
      <c r="L145" s="32" t="s">
        <v>205</v>
      </c>
      <c r="M145" s="41">
        <f>317-311</f>
        <v>6</v>
      </c>
      <c r="N145" s="32" t="s">
        <v>218</v>
      </c>
      <c r="O145" s="42" t="s">
        <v>214</v>
      </c>
      <c r="P145" s="41" t="s">
        <v>218</v>
      </c>
      <c r="Q145" s="32" t="s">
        <v>1720</v>
      </c>
      <c r="R145" s="32" t="s">
        <v>1721</v>
      </c>
      <c r="S145" s="32" t="s">
        <v>1703</v>
      </c>
      <c r="T145" s="32" t="s">
        <v>1704</v>
      </c>
      <c r="U145" s="32" t="s">
        <v>586</v>
      </c>
      <c r="V145" s="32" t="s">
        <v>327</v>
      </c>
      <c r="W145" s="32" t="s">
        <v>327</v>
      </c>
      <c r="X145" s="41" t="s">
        <v>1679</v>
      </c>
      <c r="Y145" s="32">
        <v>36</v>
      </c>
      <c r="Z145" s="22" t="s">
        <v>1680</v>
      </c>
      <c r="AA145" s="22" t="s">
        <v>1680</v>
      </c>
      <c r="AB145" s="22" t="s">
        <v>1680</v>
      </c>
      <c r="AC145" s="22" t="s">
        <v>1680</v>
      </c>
      <c r="AD145" s="32" t="s">
        <v>1742</v>
      </c>
      <c r="AE145" s="32" t="s">
        <v>1702</v>
      </c>
      <c r="AF145" s="36">
        <v>165528196.56999999</v>
      </c>
      <c r="AG145" s="22" t="s">
        <v>1682</v>
      </c>
      <c r="AH145" s="21" t="s">
        <v>1680</v>
      </c>
      <c r="AI145" s="21" t="s">
        <v>1680</v>
      </c>
      <c r="AJ145" s="22">
        <v>44470</v>
      </c>
      <c r="AK145" s="18">
        <v>90</v>
      </c>
      <c r="AL145" s="19" t="s">
        <v>1691</v>
      </c>
      <c r="AM145" s="37">
        <v>0.36</v>
      </c>
      <c r="AN145" s="23">
        <v>0.2</v>
      </c>
      <c r="AO145" s="21">
        <v>0</v>
      </c>
      <c r="AP145" s="24">
        <v>0.2</v>
      </c>
      <c r="AQ145" s="38">
        <v>0.2</v>
      </c>
      <c r="AR145" s="39">
        <f t="shared" si="19"/>
        <v>0</v>
      </c>
      <c r="AS145" s="39">
        <f t="shared" si="17"/>
        <v>0.2</v>
      </c>
      <c r="AT145" s="19" t="s">
        <v>1684</v>
      </c>
      <c r="AU145" s="19">
        <f t="shared" si="22"/>
        <v>6</v>
      </c>
      <c r="AV145" s="19">
        <f t="shared" si="20"/>
        <v>1.2000000000000002</v>
      </c>
      <c r="AW145" s="19" t="str">
        <f t="shared" si="21"/>
        <v>Km</v>
      </c>
      <c r="AX145" s="33"/>
      <c r="AY145" s="33"/>
      <c r="AZ145" s="33"/>
      <c r="BA145" s="33"/>
    </row>
    <row r="146" spans="1:53" ht="129.94999999999999" customHeight="1" x14ac:dyDescent="0.25">
      <c r="A146" s="41"/>
      <c r="B146" s="44" t="s">
        <v>646</v>
      </c>
      <c r="C146" s="42"/>
      <c r="D146" s="32"/>
      <c r="E146" s="32" t="s">
        <v>1311</v>
      </c>
      <c r="F146" s="32" t="s">
        <v>743</v>
      </c>
      <c r="G146" s="41" t="s">
        <v>136</v>
      </c>
      <c r="H146" s="43" t="s">
        <v>130</v>
      </c>
      <c r="I146" s="43" t="s">
        <v>953</v>
      </c>
      <c r="J146" s="17">
        <v>1031794500</v>
      </c>
      <c r="K146" s="32" t="s">
        <v>164</v>
      </c>
      <c r="L146" s="32" t="s">
        <v>205</v>
      </c>
      <c r="M146" s="32"/>
      <c r="N146" s="32" t="s">
        <v>207</v>
      </c>
      <c r="O146" s="42" t="s">
        <v>221</v>
      </c>
      <c r="P146" s="41" t="s">
        <v>215</v>
      </c>
      <c r="Q146" s="32"/>
      <c r="R146" s="32"/>
      <c r="S146" s="32"/>
      <c r="T146" s="32"/>
      <c r="U146" s="32" t="s">
        <v>586</v>
      </c>
      <c r="V146" s="32" t="s">
        <v>327</v>
      </c>
      <c r="W146" s="32" t="s">
        <v>328</v>
      </c>
      <c r="X146" s="41"/>
      <c r="Y146" s="32"/>
      <c r="Z146" s="22"/>
      <c r="AA146" s="22"/>
      <c r="AB146" s="22"/>
      <c r="AC146" s="22"/>
      <c r="AD146" s="32"/>
      <c r="AE146" s="32" t="s">
        <v>743</v>
      </c>
      <c r="AF146" s="36"/>
      <c r="AG146" s="22"/>
      <c r="AH146" s="21"/>
      <c r="AI146" s="21"/>
      <c r="AJ146" s="22"/>
      <c r="AK146" s="18"/>
      <c r="AL146" s="19"/>
      <c r="AM146" s="37" t="e">
        <f ca="1">(AK146-((TODAY())-AJ146))/AK146</f>
        <v>#DIV/0!</v>
      </c>
      <c r="AN146" s="23">
        <v>0.15</v>
      </c>
      <c r="AO146" s="21"/>
      <c r="AP146" s="24">
        <v>0.15</v>
      </c>
      <c r="AQ146" s="38">
        <f>AN146</f>
        <v>0.15</v>
      </c>
      <c r="AR146" s="39">
        <f t="shared" si="19"/>
        <v>0</v>
      </c>
      <c r="AS146" s="39">
        <f t="shared" si="17"/>
        <v>0.15</v>
      </c>
      <c r="AT146" s="19"/>
      <c r="AU146" s="19">
        <f t="shared" si="22"/>
        <v>0</v>
      </c>
      <c r="AV146" s="19">
        <f t="shared" si="20"/>
        <v>0</v>
      </c>
      <c r="AW146" s="19" t="str">
        <f t="shared" si="21"/>
        <v>Km</v>
      </c>
      <c r="AX146" s="33"/>
      <c r="AY146" s="33"/>
      <c r="AZ146" s="33"/>
      <c r="BA146" s="33"/>
    </row>
    <row r="147" spans="1:53" ht="129.94999999999999" customHeight="1" x14ac:dyDescent="0.25">
      <c r="A147" s="41"/>
      <c r="B147" s="44" t="s">
        <v>646</v>
      </c>
      <c r="C147" s="42" t="s">
        <v>603</v>
      </c>
      <c r="D147" s="32" t="s">
        <v>1673</v>
      </c>
      <c r="E147" s="32" t="s">
        <v>1311</v>
      </c>
      <c r="F147" s="32" t="s">
        <v>1698</v>
      </c>
      <c r="G147" s="41" t="s">
        <v>136</v>
      </c>
      <c r="H147" s="43" t="s">
        <v>130</v>
      </c>
      <c r="I147" s="43" t="s">
        <v>953</v>
      </c>
      <c r="J147" s="17">
        <v>30413000</v>
      </c>
      <c r="K147" s="32" t="s">
        <v>1675</v>
      </c>
      <c r="L147" s="32" t="s">
        <v>205</v>
      </c>
      <c r="M147" s="41">
        <f>369-334</f>
        <v>35</v>
      </c>
      <c r="N147" s="32" t="s">
        <v>218</v>
      </c>
      <c r="O147" s="42" t="s">
        <v>214</v>
      </c>
      <c r="P147" s="41" t="s">
        <v>218</v>
      </c>
      <c r="Q147" s="32" t="s">
        <v>1718</v>
      </c>
      <c r="R147" s="32" t="s">
        <v>1719</v>
      </c>
      <c r="S147" s="32" t="s">
        <v>1695</v>
      </c>
      <c r="T147" s="32" t="s">
        <v>1699</v>
      </c>
      <c r="U147" s="32" t="s">
        <v>586</v>
      </c>
      <c r="V147" s="32" t="s">
        <v>327</v>
      </c>
      <c r="W147" s="32" t="s">
        <v>1700</v>
      </c>
      <c r="X147" s="41" t="s">
        <v>1679</v>
      </c>
      <c r="Y147" s="32">
        <v>15</v>
      </c>
      <c r="Z147" s="22" t="s">
        <v>1680</v>
      </c>
      <c r="AA147" s="22" t="s">
        <v>1680</v>
      </c>
      <c r="AB147" s="22" t="s">
        <v>1680</v>
      </c>
      <c r="AC147" s="22" t="s">
        <v>1680</v>
      </c>
      <c r="AD147" s="32" t="s">
        <v>1741</v>
      </c>
      <c r="AE147" s="32" t="s">
        <v>1698</v>
      </c>
      <c r="AF147" s="36">
        <v>22077808.100000001</v>
      </c>
      <c r="AG147" s="22" t="s">
        <v>1682</v>
      </c>
      <c r="AH147" s="21" t="s">
        <v>1680</v>
      </c>
      <c r="AI147" s="21" t="s">
        <v>1680</v>
      </c>
      <c r="AJ147" s="22">
        <v>44482</v>
      </c>
      <c r="AK147" s="18">
        <v>60</v>
      </c>
      <c r="AL147" s="19" t="s">
        <v>1701</v>
      </c>
      <c r="AM147" s="37">
        <v>0.35</v>
      </c>
      <c r="AN147" s="23">
        <v>0.15</v>
      </c>
      <c r="AO147" s="21">
        <v>0</v>
      </c>
      <c r="AP147" s="24">
        <v>0.15</v>
      </c>
      <c r="AQ147" s="38">
        <v>0.15</v>
      </c>
      <c r="AR147" s="39">
        <f t="shared" si="19"/>
        <v>0</v>
      </c>
      <c r="AS147" s="39">
        <f t="shared" si="17"/>
        <v>0.15</v>
      </c>
      <c r="AT147" s="19" t="s">
        <v>1684</v>
      </c>
      <c r="AU147" s="19">
        <f t="shared" si="22"/>
        <v>35</v>
      </c>
      <c r="AV147" s="19">
        <f t="shared" si="20"/>
        <v>5.25</v>
      </c>
      <c r="AW147" s="19" t="str">
        <f t="shared" si="21"/>
        <v>Km</v>
      </c>
      <c r="AX147" s="33"/>
      <c r="AY147" s="33"/>
      <c r="AZ147" s="33"/>
      <c r="BA147" s="33"/>
    </row>
    <row r="148" spans="1:53" ht="129.94999999999999" customHeight="1" x14ac:dyDescent="0.25">
      <c r="A148" s="41"/>
      <c r="B148" s="44">
        <v>206</v>
      </c>
      <c r="C148" s="42" t="s">
        <v>603</v>
      </c>
      <c r="D148" s="32" t="s">
        <v>1673</v>
      </c>
      <c r="E148" s="32" t="s">
        <v>1311</v>
      </c>
      <c r="F148" s="32" t="s">
        <v>1705</v>
      </c>
      <c r="G148" s="41" t="s">
        <v>136</v>
      </c>
      <c r="H148" s="43" t="s">
        <v>130</v>
      </c>
      <c r="I148" s="43" t="s">
        <v>953</v>
      </c>
      <c r="J148" s="17">
        <v>22284000</v>
      </c>
      <c r="K148" s="32" t="s">
        <v>1675</v>
      </c>
      <c r="L148" s="32" t="s">
        <v>205</v>
      </c>
      <c r="M148" s="41">
        <v>6</v>
      </c>
      <c r="N148" s="32" t="s">
        <v>218</v>
      </c>
      <c r="O148" s="42" t="s">
        <v>214</v>
      </c>
      <c r="P148" s="41" t="s">
        <v>218</v>
      </c>
      <c r="Q148" s="32" t="s">
        <v>1722</v>
      </c>
      <c r="R148" s="32" t="s">
        <v>1723</v>
      </c>
      <c r="S148" s="32" t="s">
        <v>1706</v>
      </c>
      <c r="T148" s="32" t="s">
        <v>1707</v>
      </c>
      <c r="U148" s="32" t="s">
        <v>586</v>
      </c>
      <c r="V148" s="32" t="s">
        <v>327</v>
      </c>
      <c r="W148" s="32" t="s">
        <v>1708</v>
      </c>
      <c r="X148" s="41" t="s">
        <v>1679</v>
      </c>
      <c r="Y148" s="32">
        <v>20</v>
      </c>
      <c r="Z148" s="22" t="s">
        <v>1680</v>
      </c>
      <c r="AA148" s="22" t="s">
        <v>1680</v>
      </c>
      <c r="AB148" s="22" t="s">
        <v>1680</v>
      </c>
      <c r="AC148" s="22" t="s">
        <v>1680</v>
      </c>
      <c r="AD148" s="32" t="s">
        <v>1743</v>
      </c>
      <c r="AE148" s="32" t="s">
        <v>1705</v>
      </c>
      <c r="AF148" s="36">
        <v>48497877</v>
      </c>
      <c r="AG148" s="22" t="s">
        <v>1682</v>
      </c>
      <c r="AH148" s="21" t="s">
        <v>1680</v>
      </c>
      <c r="AI148" s="21" t="s">
        <v>1680</v>
      </c>
      <c r="AJ148" s="22">
        <v>44482</v>
      </c>
      <c r="AK148" s="18">
        <v>60</v>
      </c>
      <c r="AL148" s="19" t="s">
        <v>1709</v>
      </c>
      <c r="AM148" s="37">
        <v>0.35</v>
      </c>
      <c r="AN148" s="23">
        <v>0.15</v>
      </c>
      <c r="AO148" s="21">
        <v>0</v>
      </c>
      <c r="AP148" s="24">
        <v>0.15</v>
      </c>
      <c r="AQ148" s="38">
        <v>0.15</v>
      </c>
      <c r="AR148" s="39">
        <f t="shared" si="19"/>
        <v>0</v>
      </c>
      <c r="AS148" s="39">
        <f t="shared" si="17"/>
        <v>0.15</v>
      </c>
      <c r="AT148" s="19" t="s">
        <v>1684</v>
      </c>
      <c r="AU148" s="19">
        <f t="shared" si="22"/>
        <v>6</v>
      </c>
      <c r="AV148" s="19">
        <f t="shared" si="20"/>
        <v>0.89999999999999991</v>
      </c>
      <c r="AW148" s="19" t="str">
        <f t="shared" si="21"/>
        <v>Km</v>
      </c>
      <c r="AX148" s="33"/>
      <c r="AY148" s="33"/>
      <c r="AZ148" s="33"/>
      <c r="BA148" s="33"/>
    </row>
    <row r="149" spans="1:53" ht="129.94999999999999" customHeight="1" x14ac:dyDescent="0.25">
      <c r="A149" s="41"/>
      <c r="B149" s="44">
        <v>206</v>
      </c>
      <c r="C149" s="42" t="s">
        <v>603</v>
      </c>
      <c r="D149" s="32" t="s">
        <v>1673</v>
      </c>
      <c r="E149" s="32" t="s">
        <v>1311</v>
      </c>
      <c r="F149" s="32" t="s">
        <v>1710</v>
      </c>
      <c r="G149" s="41" t="s">
        <v>136</v>
      </c>
      <c r="H149" s="43" t="s">
        <v>130</v>
      </c>
      <c r="I149" s="43" t="s">
        <v>953</v>
      </c>
      <c r="J149" s="17">
        <v>165528200</v>
      </c>
      <c r="K149" s="32" t="s">
        <v>1675</v>
      </c>
      <c r="L149" s="32" t="s">
        <v>205</v>
      </c>
      <c r="M149" s="41">
        <v>29</v>
      </c>
      <c r="N149" s="32" t="s">
        <v>218</v>
      </c>
      <c r="O149" s="42" t="s">
        <v>214</v>
      </c>
      <c r="P149" s="41" t="s">
        <v>218</v>
      </c>
      <c r="Q149" s="32" t="s">
        <v>1723</v>
      </c>
      <c r="R149" s="32" t="s">
        <v>1724</v>
      </c>
      <c r="S149" s="32" t="s">
        <v>1707</v>
      </c>
      <c r="T149" s="32" t="s">
        <v>1711</v>
      </c>
      <c r="U149" s="32" t="s">
        <v>586</v>
      </c>
      <c r="V149" s="32" t="s">
        <v>327</v>
      </c>
      <c r="W149" s="32" t="s">
        <v>1712</v>
      </c>
      <c r="X149" s="41" t="s">
        <v>1679</v>
      </c>
      <c r="Y149" s="32">
        <v>28</v>
      </c>
      <c r="Z149" s="22" t="s">
        <v>1680</v>
      </c>
      <c r="AA149" s="22" t="s">
        <v>1680</v>
      </c>
      <c r="AB149" s="22" t="s">
        <v>1680</v>
      </c>
      <c r="AC149" s="22" t="s">
        <v>1680</v>
      </c>
      <c r="AD149" s="32" t="s">
        <v>1744</v>
      </c>
      <c r="AE149" s="32" t="s">
        <v>1710</v>
      </c>
      <c r="AF149" s="36">
        <v>112005611</v>
      </c>
      <c r="AG149" s="22" t="s">
        <v>1682</v>
      </c>
      <c r="AH149" s="21" t="s">
        <v>1680</v>
      </c>
      <c r="AI149" s="21" t="s">
        <v>1680</v>
      </c>
      <c r="AJ149" s="22">
        <v>44470</v>
      </c>
      <c r="AK149" s="18">
        <v>90</v>
      </c>
      <c r="AL149" s="19" t="s">
        <v>1709</v>
      </c>
      <c r="AM149" s="37">
        <v>0.36</v>
      </c>
      <c r="AN149" s="23">
        <v>0.15</v>
      </c>
      <c r="AO149" s="21">
        <v>0</v>
      </c>
      <c r="AP149" s="24">
        <v>0.15</v>
      </c>
      <c r="AQ149" s="38">
        <v>0.15</v>
      </c>
      <c r="AR149" s="39">
        <f t="shared" si="19"/>
        <v>0</v>
      </c>
      <c r="AS149" s="39">
        <f t="shared" si="17"/>
        <v>0.15</v>
      </c>
      <c r="AT149" s="19" t="s">
        <v>1684</v>
      </c>
      <c r="AU149" s="19">
        <f t="shared" si="22"/>
        <v>29</v>
      </c>
      <c r="AV149" s="19">
        <f t="shared" si="20"/>
        <v>4.3499999999999996</v>
      </c>
      <c r="AW149" s="19" t="str">
        <f t="shared" si="21"/>
        <v>Km</v>
      </c>
      <c r="AX149" s="33"/>
      <c r="AY149" s="33"/>
      <c r="AZ149" s="33"/>
      <c r="BA149" s="33"/>
    </row>
    <row r="150" spans="1:53" ht="129.94999999999999" customHeight="1" x14ac:dyDescent="0.25">
      <c r="A150" s="41"/>
      <c r="B150" s="44" t="s">
        <v>646</v>
      </c>
      <c r="C150" s="42" t="s">
        <v>1274</v>
      </c>
      <c r="D150" s="32" t="s">
        <v>1274</v>
      </c>
      <c r="E150" s="32" t="s">
        <v>652</v>
      </c>
      <c r="F150" s="32" t="s">
        <v>1295</v>
      </c>
      <c r="G150" s="41" t="s">
        <v>144</v>
      </c>
      <c r="H150" s="43" t="s">
        <v>130</v>
      </c>
      <c r="I150" s="43" t="s">
        <v>953</v>
      </c>
      <c r="J150" s="17">
        <v>559760140</v>
      </c>
      <c r="K150" s="32" t="s">
        <v>1296</v>
      </c>
      <c r="L150" s="32" t="s">
        <v>205</v>
      </c>
      <c r="M150" s="41">
        <v>10.7</v>
      </c>
      <c r="N150" s="32" t="s">
        <v>227</v>
      </c>
      <c r="O150" s="42" t="s">
        <v>214</v>
      </c>
      <c r="P150" s="41" t="s">
        <v>218</v>
      </c>
      <c r="Q150" s="32" t="s">
        <v>1540</v>
      </c>
      <c r="R150" s="32" t="s">
        <v>1541</v>
      </c>
      <c r="S150" s="32" t="s">
        <v>266</v>
      </c>
      <c r="T150" s="32" t="s">
        <v>296</v>
      </c>
      <c r="U150" s="32" t="s">
        <v>585</v>
      </c>
      <c r="V150" s="32" t="s">
        <v>312</v>
      </c>
      <c r="W150" s="32" t="s">
        <v>1297</v>
      </c>
      <c r="X150" s="41" t="s">
        <v>1280</v>
      </c>
      <c r="Y150" s="32">
        <v>30</v>
      </c>
      <c r="Z150" s="22"/>
      <c r="AA150" s="22"/>
      <c r="AB150" s="22"/>
      <c r="AC150" s="22"/>
      <c r="AD150" s="32" t="s">
        <v>1298</v>
      </c>
      <c r="AE150" s="32" t="s">
        <v>1295</v>
      </c>
      <c r="AF150" s="36">
        <v>559760140</v>
      </c>
      <c r="AG150" s="22"/>
      <c r="AH150" s="21"/>
      <c r="AI150" s="21"/>
      <c r="AJ150" s="22">
        <v>44131</v>
      </c>
      <c r="AK150" s="18">
        <v>90</v>
      </c>
      <c r="AL150" s="19" t="s">
        <v>1289</v>
      </c>
      <c r="AM150" s="37">
        <v>1</v>
      </c>
      <c r="AN150" s="23">
        <v>0.1318</v>
      </c>
      <c r="AO150" s="23">
        <v>0.1318</v>
      </c>
      <c r="AP150" s="24">
        <v>0.1318</v>
      </c>
      <c r="AQ150" s="38">
        <f t="shared" ref="AQ150:AQ181" si="23">AN150</f>
        <v>0.1318</v>
      </c>
      <c r="AR150" s="39">
        <f t="shared" si="19"/>
        <v>0</v>
      </c>
      <c r="AS150" s="39">
        <f t="shared" si="17"/>
        <v>0.1318</v>
      </c>
      <c r="AT150" s="19" t="s">
        <v>1328</v>
      </c>
      <c r="AU150" s="19">
        <f t="shared" si="22"/>
        <v>10.7</v>
      </c>
      <c r="AV150" s="19">
        <f t="shared" si="20"/>
        <v>1.4102599999999998</v>
      </c>
      <c r="AW150" s="19" t="str">
        <f t="shared" si="21"/>
        <v>Km</v>
      </c>
      <c r="AX150" s="33"/>
      <c r="AY150" s="33"/>
      <c r="AZ150" s="33"/>
      <c r="BA150" s="33"/>
    </row>
    <row r="151" spans="1:53" ht="129.94999999999999" customHeight="1" x14ac:dyDescent="0.25">
      <c r="A151" s="41"/>
      <c r="B151" s="44" t="s">
        <v>646</v>
      </c>
      <c r="C151" s="42" t="s">
        <v>1274</v>
      </c>
      <c r="D151" s="32" t="s">
        <v>1274</v>
      </c>
      <c r="E151" s="32" t="s">
        <v>652</v>
      </c>
      <c r="F151" s="32" t="s">
        <v>1290</v>
      </c>
      <c r="G151" s="41" t="s">
        <v>144</v>
      </c>
      <c r="H151" s="43" t="s">
        <v>130</v>
      </c>
      <c r="I151" s="43" t="s">
        <v>953</v>
      </c>
      <c r="J151" s="17">
        <v>1085542650</v>
      </c>
      <c r="K151" s="32" t="s">
        <v>1291</v>
      </c>
      <c r="L151" s="32" t="s">
        <v>205</v>
      </c>
      <c r="M151" s="41">
        <v>38</v>
      </c>
      <c r="N151" s="32" t="s">
        <v>227</v>
      </c>
      <c r="O151" s="42" t="s">
        <v>214</v>
      </c>
      <c r="P151" s="41" t="s">
        <v>218</v>
      </c>
      <c r="Q151" s="32" t="s">
        <v>1538</v>
      </c>
      <c r="R151" s="32" t="s">
        <v>1539</v>
      </c>
      <c r="S151" s="32" t="s">
        <v>266</v>
      </c>
      <c r="T151" s="32" t="s">
        <v>295</v>
      </c>
      <c r="U151" s="32" t="s">
        <v>585</v>
      </c>
      <c r="V151" s="32" t="s">
        <v>312</v>
      </c>
      <c r="W151" s="32" t="s">
        <v>1292</v>
      </c>
      <c r="X151" s="41" t="s">
        <v>1280</v>
      </c>
      <c r="Y151" s="32">
        <v>60</v>
      </c>
      <c r="Z151" s="22"/>
      <c r="AA151" s="22"/>
      <c r="AB151" s="22"/>
      <c r="AC151" s="22"/>
      <c r="AD151" s="32" t="s">
        <v>1293</v>
      </c>
      <c r="AE151" s="32" t="s">
        <v>1290</v>
      </c>
      <c r="AF151" s="36">
        <v>1085542650</v>
      </c>
      <c r="AG151" s="22"/>
      <c r="AH151" s="21"/>
      <c r="AI151" s="21"/>
      <c r="AJ151" s="22">
        <v>44158</v>
      </c>
      <c r="AK151" s="18">
        <v>90</v>
      </c>
      <c r="AL151" s="19" t="s">
        <v>1294</v>
      </c>
      <c r="AM151" s="37">
        <v>1</v>
      </c>
      <c r="AN151" s="23">
        <v>0.1</v>
      </c>
      <c r="AO151" s="23">
        <v>7.0000000000000007E-2</v>
      </c>
      <c r="AP151" s="24">
        <v>0.1</v>
      </c>
      <c r="AQ151" s="38">
        <f t="shared" si="23"/>
        <v>0.1</v>
      </c>
      <c r="AR151" s="39">
        <f t="shared" si="19"/>
        <v>0</v>
      </c>
      <c r="AS151" s="39">
        <f t="shared" si="17"/>
        <v>0.1</v>
      </c>
      <c r="AT151" s="19" t="s">
        <v>1328</v>
      </c>
      <c r="AU151" s="19">
        <f t="shared" si="22"/>
        <v>38</v>
      </c>
      <c r="AV151" s="19">
        <f t="shared" si="20"/>
        <v>3.8000000000000003</v>
      </c>
      <c r="AW151" s="19" t="str">
        <f t="shared" si="21"/>
        <v>Km</v>
      </c>
      <c r="AX151" s="33"/>
      <c r="AY151" s="33"/>
      <c r="AZ151" s="33"/>
      <c r="BA151" s="33"/>
    </row>
    <row r="152" spans="1:53" ht="129.94999999999999" customHeight="1" x14ac:dyDescent="0.25">
      <c r="A152" s="41"/>
      <c r="B152" s="44" t="s">
        <v>647</v>
      </c>
      <c r="C152" s="42" t="s">
        <v>603</v>
      </c>
      <c r="D152" s="32" t="s">
        <v>603</v>
      </c>
      <c r="E152" s="32" t="s">
        <v>655</v>
      </c>
      <c r="F152" s="32" t="s">
        <v>1376</v>
      </c>
      <c r="G152" s="41" t="s">
        <v>136</v>
      </c>
      <c r="H152" s="43" t="s">
        <v>130</v>
      </c>
      <c r="I152" s="43" t="s">
        <v>953</v>
      </c>
      <c r="J152" s="17" t="s">
        <v>134</v>
      </c>
      <c r="K152" s="32" t="s">
        <v>156</v>
      </c>
      <c r="L152" s="32" t="s">
        <v>205</v>
      </c>
      <c r="M152" s="41">
        <v>35</v>
      </c>
      <c r="N152" s="32" t="s">
        <v>227</v>
      </c>
      <c r="O152" s="42" t="s">
        <v>214</v>
      </c>
      <c r="P152" s="41" t="s">
        <v>218</v>
      </c>
      <c r="Q152" s="32"/>
      <c r="R152" s="32"/>
      <c r="S152" s="32"/>
      <c r="T152" s="32"/>
      <c r="U152" s="32" t="s">
        <v>585</v>
      </c>
      <c r="V152" s="32" t="s">
        <v>840</v>
      </c>
      <c r="W152" s="32" t="s">
        <v>1279</v>
      </c>
      <c r="X152" s="41" t="s">
        <v>1280</v>
      </c>
      <c r="Y152" s="32"/>
      <c r="Z152" s="22"/>
      <c r="AA152" s="22"/>
      <c r="AB152" s="22"/>
      <c r="AC152" s="22"/>
      <c r="AD152" s="32"/>
      <c r="AE152" s="32" t="s">
        <v>1376</v>
      </c>
      <c r="AF152" s="36"/>
      <c r="AG152" s="22"/>
      <c r="AH152" s="21"/>
      <c r="AI152" s="21"/>
      <c r="AJ152" s="22"/>
      <c r="AK152" s="18"/>
      <c r="AL152" s="19"/>
      <c r="AM152" s="37"/>
      <c r="AN152" s="23"/>
      <c r="AO152" s="21"/>
      <c r="AP152" s="24">
        <v>0</v>
      </c>
      <c r="AQ152" s="38">
        <f t="shared" si="23"/>
        <v>0</v>
      </c>
      <c r="AR152" s="39">
        <f t="shared" si="19"/>
        <v>0</v>
      </c>
      <c r="AS152" s="39">
        <f t="shared" si="17"/>
        <v>0</v>
      </c>
      <c r="AT152" s="19"/>
      <c r="AU152" s="19">
        <f t="shared" si="22"/>
        <v>35</v>
      </c>
      <c r="AV152" s="19">
        <f t="shared" si="20"/>
        <v>0</v>
      </c>
      <c r="AW152" s="19" t="str">
        <f t="shared" si="21"/>
        <v>Km</v>
      </c>
      <c r="AX152" s="33"/>
      <c r="AY152" s="33"/>
      <c r="AZ152" s="33"/>
      <c r="BA152" s="33"/>
    </row>
    <row r="153" spans="1:53" ht="129.94999999999999" customHeight="1" x14ac:dyDescent="0.25">
      <c r="A153" s="41"/>
      <c r="B153" s="44" t="s">
        <v>647</v>
      </c>
      <c r="C153" s="42" t="s">
        <v>603</v>
      </c>
      <c r="D153" s="32"/>
      <c r="E153" s="32" t="s">
        <v>655</v>
      </c>
      <c r="F153" s="32" t="s">
        <v>1376</v>
      </c>
      <c r="G153" s="41" t="s">
        <v>136</v>
      </c>
      <c r="H153" s="43" t="s">
        <v>130</v>
      </c>
      <c r="I153" s="43" t="s">
        <v>953</v>
      </c>
      <c r="J153" s="17" t="s">
        <v>134</v>
      </c>
      <c r="K153" s="32" t="s">
        <v>1659</v>
      </c>
      <c r="L153" s="32" t="s">
        <v>205</v>
      </c>
      <c r="M153" s="41">
        <v>6</v>
      </c>
      <c r="N153" s="32" t="s">
        <v>227</v>
      </c>
      <c r="O153" s="42" t="s">
        <v>214</v>
      </c>
      <c r="P153" s="41" t="s">
        <v>218</v>
      </c>
      <c r="Q153" s="32" t="s">
        <v>1670</v>
      </c>
      <c r="R153" s="32" t="s">
        <v>1669</v>
      </c>
      <c r="S153" s="32" t="s">
        <v>1660</v>
      </c>
      <c r="T153" s="32" t="s">
        <v>1661</v>
      </c>
      <c r="U153" s="32" t="s">
        <v>585</v>
      </c>
      <c r="V153" s="32" t="s">
        <v>840</v>
      </c>
      <c r="W153" s="32" t="s">
        <v>1279</v>
      </c>
      <c r="X153" s="41" t="s">
        <v>1280</v>
      </c>
      <c r="Y153" s="32"/>
      <c r="Z153" s="22"/>
      <c r="AA153" s="22"/>
      <c r="AB153" s="22"/>
      <c r="AC153" s="22"/>
      <c r="AD153" s="32" t="s">
        <v>1662</v>
      </c>
      <c r="AE153" s="32" t="s">
        <v>1663</v>
      </c>
      <c r="AF153" s="36"/>
      <c r="AG153" s="22"/>
      <c r="AH153" s="21"/>
      <c r="AI153" s="21"/>
      <c r="AJ153" s="22"/>
      <c r="AK153" s="18">
        <v>60</v>
      </c>
      <c r="AL153" s="19" t="s">
        <v>1664</v>
      </c>
      <c r="AM153" s="37">
        <f ca="1">(AK153-((TODAY())-AJ153))/AK153</f>
        <v>-754.5</v>
      </c>
      <c r="AN153" s="23"/>
      <c r="AO153" s="21"/>
      <c r="AP153" s="24">
        <v>0</v>
      </c>
      <c r="AQ153" s="38">
        <f t="shared" si="23"/>
        <v>0</v>
      </c>
      <c r="AR153" s="39">
        <f t="shared" si="19"/>
        <v>0</v>
      </c>
      <c r="AS153" s="39">
        <f t="shared" si="17"/>
        <v>0</v>
      </c>
      <c r="AT153" s="19" t="s">
        <v>1665</v>
      </c>
      <c r="AU153" s="19">
        <f t="shared" si="22"/>
        <v>6</v>
      </c>
      <c r="AV153" s="19">
        <f t="shared" si="20"/>
        <v>0</v>
      </c>
      <c r="AW153" s="19" t="str">
        <f t="shared" si="21"/>
        <v>Km</v>
      </c>
      <c r="AX153" s="33"/>
      <c r="AY153" s="33"/>
      <c r="AZ153" s="33"/>
      <c r="BA153" s="33"/>
    </row>
    <row r="154" spans="1:53" ht="129.94999999999999" customHeight="1" x14ac:dyDescent="0.25">
      <c r="A154" s="41"/>
      <c r="B154" s="44" t="s">
        <v>647</v>
      </c>
      <c r="C154" s="42" t="s">
        <v>603</v>
      </c>
      <c r="D154" s="32"/>
      <c r="E154" s="32" t="s">
        <v>655</v>
      </c>
      <c r="F154" s="32" t="s">
        <v>1376</v>
      </c>
      <c r="G154" s="41" t="s">
        <v>136</v>
      </c>
      <c r="H154" s="43" t="s">
        <v>130</v>
      </c>
      <c r="I154" s="43" t="s">
        <v>953</v>
      </c>
      <c r="J154" s="17" t="s">
        <v>134</v>
      </c>
      <c r="K154" s="32" t="s">
        <v>1659</v>
      </c>
      <c r="L154" s="32" t="s">
        <v>205</v>
      </c>
      <c r="M154" s="41">
        <v>4</v>
      </c>
      <c r="N154" s="32" t="s">
        <v>227</v>
      </c>
      <c r="O154" s="42" t="s">
        <v>214</v>
      </c>
      <c r="P154" s="41" t="s">
        <v>218</v>
      </c>
      <c r="Q154" s="32" t="s">
        <v>1672</v>
      </c>
      <c r="R154" s="32" t="s">
        <v>1671</v>
      </c>
      <c r="S154" s="32" t="s">
        <v>1661</v>
      </c>
      <c r="T154" s="32" t="s">
        <v>1666</v>
      </c>
      <c r="U154" s="32" t="s">
        <v>585</v>
      </c>
      <c r="V154" s="32" t="s">
        <v>840</v>
      </c>
      <c r="W154" s="32" t="s">
        <v>1279</v>
      </c>
      <c r="X154" s="41" t="s">
        <v>1280</v>
      </c>
      <c r="Y154" s="32"/>
      <c r="Z154" s="22"/>
      <c r="AA154" s="22"/>
      <c r="AB154" s="22"/>
      <c r="AC154" s="22"/>
      <c r="AD154" s="32" t="s">
        <v>1667</v>
      </c>
      <c r="AE154" s="32" t="s">
        <v>1668</v>
      </c>
      <c r="AF154" s="36"/>
      <c r="AG154" s="22"/>
      <c r="AH154" s="21"/>
      <c r="AI154" s="21"/>
      <c r="AJ154" s="22"/>
      <c r="AK154" s="18">
        <v>60</v>
      </c>
      <c r="AL154" s="19" t="s">
        <v>1664</v>
      </c>
      <c r="AM154" s="37">
        <f ca="1">(AK154-((TODAY())-AJ154))/AK154</f>
        <v>-754.5</v>
      </c>
      <c r="AN154" s="23"/>
      <c r="AO154" s="21"/>
      <c r="AP154" s="24">
        <v>0</v>
      </c>
      <c r="AQ154" s="38">
        <f t="shared" si="23"/>
        <v>0</v>
      </c>
      <c r="AR154" s="39">
        <f t="shared" si="19"/>
        <v>0</v>
      </c>
      <c r="AS154" s="39">
        <f t="shared" si="17"/>
        <v>0</v>
      </c>
      <c r="AT154" s="19" t="s">
        <v>1665</v>
      </c>
      <c r="AU154" s="19">
        <f t="shared" si="22"/>
        <v>4</v>
      </c>
      <c r="AV154" s="19">
        <f t="shared" si="20"/>
        <v>0</v>
      </c>
      <c r="AW154" s="19" t="str">
        <f t="shared" si="21"/>
        <v>Km</v>
      </c>
      <c r="AX154" s="33"/>
      <c r="AY154" s="33"/>
      <c r="AZ154" s="33"/>
      <c r="BA154" s="33"/>
    </row>
    <row r="155" spans="1:53" ht="129.94999999999999" customHeight="1" x14ac:dyDescent="0.25">
      <c r="A155" s="41"/>
      <c r="B155" s="44" t="s">
        <v>646</v>
      </c>
      <c r="C155" s="42" t="s">
        <v>1274</v>
      </c>
      <c r="D155" s="32" t="s">
        <v>1274</v>
      </c>
      <c r="E155" s="32" t="s">
        <v>651</v>
      </c>
      <c r="F155" s="32" t="s">
        <v>879</v>
      </c>
      <c r="G155" s="41" t="s">
        <v>880</v>
      </c>
      <c r="H155" s="43" t="s">
        <v>130</v>
      </c>
      <c r="I155" s="43" t="s">
        <v>953</v>
      </c>
      <c r="J155" s="17">
        <v>6000000000</v>
      </c>
      <c r="K155" s="32" t="s">
        <v>834</v>
      </c>
      <c r="L155" s="32" t="s">
        <v>881</v>
      </c>
      <c r="M155" s="41">
        <v>152.4</v>
      </c>
      <c r="N155" s="32"/>
      <c r="O155" s="42" t="s">
        <v>214</v>
      </c>
      <c r="P155" s="41"/>
      <c r="Q155" s="32"/>
      <c r="R155" s="32"/>
      <c r="S155" s="32"/>
      <c r="T155" s="32"/>
      <c r="U155" s="32" t="s">
        <v>1621</v>
      </c>
      <c r="V155" s="32" t="s">
        <v>376</v>
      </c>
      <c r="W155" s="32" t="s">
        <v>376</v>
      </c>
      <c r="X155" s="41"/>
      <c r="Y155" s="32"/>
      <c r="Z155" s="22"/>
      <c r="AA155" s="22"/>
      <c r="AB155" s="22"/>
      <c r="AC155" s="22"/>
      <c r="AD155" s="32" t="s">
        <v>882</v>
      </c>
      <c r="AE155" s="32" t="s">
        <v>883</v>
      </c>
      <c r="AF155" s="36">
        <v>6990000000</v>
      </c>
      <c r="AG155" s="22"/>
      <c r="AH155" s="21"/>
      <c r="AI155" s="21"/>
      <c r="AJ155" s="22"/>
      <c r="AK155" s="18">
        <v>90</v>
      </c>
      <c r="AL155" s="19" t="s">
        <v>884</v>
      </c>
      <c r="AM155" s="37"/>
      <c r="AN155" s="23"/>
      <c r="AO155" s="21"/>
      <c r="AP155" s="24">
        <v>0</v>
      </c>
      <c r="AQ155" s="38">
        <f t="shared" si="23"/>
        <v>0</v>
      </c>
      <c r="AR155" s="39">
        <f t="shared" si="19"/>
        <v>0</v>
      </c>
      <c r="AS155" s="39"/>
      <c r="AT155" s="19" t="s">
        <v>885</v>
      </c>
      <c r="AU155" s="19">
        <f t="shared" si="22"/>
        <v>152.4</v>
      </c>
      <c r="AV155" s="19">
        <f t="shared" si="20"/>
        <v>0</v>
      </c>
      <c r="AW155" s="19" t="str">
        <f t="shared" si="21"/>
        <v>ml de pont mabey livré</v>
      </c>
      <c r="AX155" s="33"/>
      <c r="AY155" s="33"/>
      <c r="AZ155" s="33"/>
      <c r="BA155" s="33"/>
    </row>
    <row r="156" spans="1:53" ht="129.94999999999999" customHeight="1" x14ac:dyDescent="0.25">
      <c r="A156" s="41"/>
      <c r="B156" s="44" t="s">
        <v>646</v>
      </c>
      <c r="C156" s="42" t="s">
        <v>1274</v>
      </c>
      <c r="D156" s="32" t="s">
        <v>1274</v>
      </c>
      <c r="E156" s="32" t="s">
        <v>651</v>
      </c>
      <c r="F156" s="32" t="s">
        <v>872</v>
      </c>
      <c r="G156" s="41" t="s">
        <v>144</v>
      </c>
      <c r="H156" s="43" t="s">
        <v>130</v>
      </c>
      <c r="I156" s="43" t="s">
        <v>953</v>
      </c>
      <c r="J156" s="17">
        <v>1300000000</v>
      </c>
      <c r="K156" s="32" t="s">
        <v>834</v>
      </c>
      <c r="L156" s="32" t="s">
        <v>208</v>
      </c>
      <c r="M156" s="41">
        <v>1</v>
      </c>
      <c r="N156" s="32"/>
      <c r="O156" s="42" t="s">
        <v>214</v>
      </c>
      <c r="P156" s="41"/>
      <c r="Q156" s="32"/>
      <c r="R156" s="32"/>
      <c r="S156" s="32" t="s">
        <v>873</v>
      </c>
      <c r="T156" s="32"/>
      <c r="U156" s="32" t="s">
        <v>602</v>
      </c>
      <c r="V156" s="32" t="s">
        <v>874</v>
      </c>
      <c r="W156" s="32" t="s">
        <v>875</v>
      </c>
      <c r="X156" s="41"/>
      <c r="Y156" s="32"/>
      <c r="Z156" s="22">
        <v>44483</v>
      </c>
      <c r="AA156" s="22">
        <v>44489</v>
      </c>
      <c r="AB156" s="22">
        <v>44494</v>
      </c>
      <c r="AC156" s="22"/>
      <c r="AD156" s="32" t="s">
        <v>876</v>
      </c>
      <c r="AE156" s="32" t="s">
        <v>872</v>
      </c>
      <c r="AF156" s="36">
        <v>1213945200</v>
      </c>
      <c r="AG156" s="22"/>
      <c r="AH156" s="21"/>
      <c r="AI156" s="21"/>
      <c r="AJ156" s="22"/>
      <c r="AK156" s="18">
        <v>120</v>
      </c>
      <c r="AL156" s="19" t="s">
        <v>877</v>
      </c>
      <c r="AM156" s="37"/>
      <c r="AN156" s="23"/>
      <c r="AO156" s="21"/>
      <c r="AP156" s="24">
        <v>0</v>
      </c>
      <c r="AQ156" s="38">
        <f t="shared" si="23"/>
        <v>0</v>
      </c>
      <c r="AR156" s="39">
        <f t="shared" si="19"/>
        <v>0</v>
      </c>
      <c r="AS156" s="39"/>
      <c r="AT156" s="19" t="s">
        <v>878</v>
      </c>
      <c r="AU156" s="19">
        <f t="shared" si="22"/>
        <v>1</v>
      </c>
      <c r="AV156" s="19">
        <f t="shared" si="20"/>
        <v>0</v>
      </c>
      <c r="AW156" s="19" t="str">
        <f t="shared" si="21"/>
        <v>ML d'ouvrage</v>
      </c>
      <c r="AX156" s="33"/>
      <c r="AY156" s="33"/>
      <c r="AZ156" s="33"/>
      <c r="BA156" s="33"/>
    </row>
    <row r="157" spans="1:53" ht="129.94999999999999" customHeight="1" x14ac:dyDescent="0.25">
      <c r="A157" s="41"/>
      <c r="B157" s="44" t="s">
        <v>646</v>
      </c>
      <c r="C157" s="42"/>
      <c r="D157" s="32"/>
      <c r="E157" s="32" t="s">
        <v>671</v>
      </c>
      <c r="F157" s="32" t="s">
        <v>114</v>
      </c>
      <c r="G157" s="41" t="s">
        <v>136</v>
      </c>
      <c r="H157" s="43" t="s">
        <v>147</v>
      </c>
      <c r="I157" s="43" t="s">
        <v>953</v>
      </c>
      <c r="J157" s="17"/>
      <c r="K157" s="32" t="s">
        <v>198</v>
      </c>
      <c r="L157" s="32" t="s">
        <v>205</v>
      </c>
      <c r="M157" s="41">
        <v>240</v>
      </c>
      <c r="N157" s="32"/>
      <c r="O157" s="42" t="s">
        <v>214</v>
      </c>
      <c r="P157" s="41"/>
      <c r="Q157" s="32"/>
      <c r="R157" s="32"/>
      <c r="S157" s="32"/>
      <c r="T157" s="32"/>
      <c r="U157" s="32" t="s">
        <v>595</v>
      </c>
      <c r="V157" s="32"/>
      <c r="W157" s="32"/>
      <c r="X157" s="41"/>
      <c r="Y157" s="32"/>
      <c r="Z157" s="22"/>
      <c r="AA157" s="22"/>
      <c r="AB157" s="22"/>
      <c r="AC157" s="22"/>
      <c r="AD157" s="32"/>
      <c r="AE157" s="32" t="s">
        <v>114</v>
      </c>
      <c r="AF157" s="36"/>
      <c r="AG157" s="22"/>
      <c r="AH157" s="21"/>
      <c r="AI157" s="21"/>
      <c r="AJ157" s="22"/>
      <c r="AK157" s="18"/>
      <c r="AL157" s="19"/>
      <c r="AM157" s="37" t="e">
        <f t="shared" ref="AM157:AM168" ca="1" si="24">(AK157-((TODAY())-AJ157))/AK157</f>
        <v>#DIV/0!</v>
      </c>
      <c r="AN157" s="23">
        <v>0.05</v>
      </c>
      <c r="AO157" s="23"/>
      <c r="AP157" s="24">
        <v>0.05</v>
      </c>
      <c r="AQ157" s="38">
        <f t="shared" si="23"/>
        <v>0.05</v>
      </c>
      <c r="AR157" s="39">
        <f t="shared" si="19"/>
        <v>0</v>
      </c>
      <c r="AS157" s="39">
        <f t="shared" ref="AS157:AS184" si="25">AN157</f>
        <v>0.05</v>
      </c>
      <c r="AT157" s="19"/>
      <c r="AU157" s="19">
        <f t="shared" si="22"/>
        <v>240</v>
      </c>
      <c r="AV157" s="19">
        <f t="shared" si="20"/>
        <v>12</v>
      </c>
      <c r="AW157" s="19" t="str">
        <f t="shared" si="21"/>
        <v>Km</v>
      </c>
      <c r="AX157" s="33"/>
      <c r="AY157" s="33"/>
      <c r="AZ157" s="33"/>
      <c r="BA157" s="33"/>
    </row>
    <row r="158" spans="1:53" ht="129.94999999999999" customHeight="1" x14ac:dyDescent="0.25">
      <c r="A158" s="41"/>
      <c r="B158" s="44" t="s">
        <v>646</v>
      </c>
      <c r="C158" s="42"/>
      <c r="D158" s="32"/>
      <c r="E158" s="32" t="s">
        <v>671</v>
      </c>
      <c r="F158" s="32" t="s">
        <v>116</v>
      </c>
      <c r="G158" s="41" t="s">
        <v>136</v>
      </c>
      <c r="H158" s="43" t="s">
        <v>147</v>
      </c>
      <c r="I158" s="43" t="s">
        <v>953</v>
      </c>
      <c r="J158" s="17"/>
      <c r="K158" s="32" t="s">
        <v>198</v>
      </c>
      <c r="L158" s="32" t="s">
        <v>205</v>
      </c>
      <c r="M158" s="41">
        <v>60</v>
      </c>
      <c r="N158" s="32"/>
      <c r="O158" s="42" t="s">
        <v>214</v>
      </c>
      <c r="P158" s="41"/>
      <c r="Q158" s="32"/>
      <c r="R158" s="32"/>
      <c r="S158" s="32"/>
      <c r="T158" s="32"/>
      <c r="U158" s="32" t="s">
        <v>595</v>
      </c>
      <c r="V158" s="32"/>
      <c r="W158" s="32"/>
      <c r="X158" s="41"/>
      <c r="Y158" s="32"/>
      <c r="Z158" s="22"/>
      <c r="AA158" s="22"/>
      <c r="AB158" s="22"/>
      <c r="AC158" s="22"/>
      <c r="AD158" s="32"/>
      <c r="AE158" s="32" t="s">
        <v>116</v>
      </c>
      <c r="AF158" s="36"/>
      <c r="AG158" s="22"/>
      <c r="AH158" s="21"/>
      <c r="AI158" s="21"/>
      <c r="AJ158" s="22"/>
      <c r="AK158" s="18"/>
      <c r="AL158" s="19"/>
      <c r="AM158" s="37" t="e">
        <f t="shared" ca="1" si="24"/>
        <v>#DIV/0!</v>
      </c>
      <c r="AN158" s="23">
        <v>0.05</v>
      </c>
      <c r="AO158" s="23"/>
      <c r="AP158" s="24">
        <v>0.05</v>
      </c>
      <c r="AQ158" s="38">
        <f t="shared" si="23"/>
        <v>0.05</v>
      </c>
      <c r="AR158" s="39">
        <f t="shared" si="19"/>
        <v>0</v>
      </c>
      <c r="AS158" s="39">
        <f t="shared" si="25"/>
        <v>0.05</v>
      </c>
      <c r="AT158" s="19"/>
      <c r="AU158" s="19">
        <f t="shared" si="22"/>
        <v>60</v>
      </c>
      <c r="AV158" s="19">
        <f t="shared" si="20"/>
        <v>3</v>
      </c>
      <c r="AW158" s="19" t="str">
        <f t="shared" si="21"/>
        <v>Km</v>
      </c>
      <c r="AX158" s="33"/>
      <c r="AY158" s="33"/>
      <c r="AZ158" s="33"/>
      <c r="BA158" s="33"/>
    </row>
    <row r="159" spans="1:53" ht="129.94999999999999" customHeight="1" x14ac:dyDescent="0.25">
      <c r="A159" s="41"/>
      <c r="B159" s="44" t="s">
        <v>646</v>
      </c>
      <c r="C159" s="42"/>
      <c r="D159" s="32"/>
      <c r="E159" s="32" t="s">
        <v>656</v>
      </c>
      <c r="F159" s="32" t="s">
        <v>51</v>
      </c>
      <c r="G159" s="41" t="s">
        <v>135</v>
      </c>
      <c r="H159" s="43" t="s">
        <v>131</v>
      </c>
      <c r="I159" s="43" t="s">
        <v>953</v>
      </c>
      <c r="J159" s="17"/>
      <c r="K159" s="32" t="s">
        <v>159</v>
      </c>
      <c r="L159" s="32" t="s">
        <v>205</v>
      </c>
      <c r="M159" s="41">
        <v>5.4</v>
      </c>
      <c r="N159" s="32"/>
      <c r="O159" s="42" t="s">
        <v>214</v>
      </c>
      <c r="P159" s="41"/>
      <c r="Q159" s="32" t="s">
        <v>1403</v>
      </c>
      <c r="R159" s="32" t="s">
        <v>1404</v>
      </c>
      <c r="S159" s="32"/>
      <c r="T159" s="32"/>
      <c r="U159" s="32" t="s">
        <v>584</v>
      </c>
      <c r="V159" s="32" t="s">
        <v>318</v>
      </c>
      <c r="W159" s="32" t="s">
        <v>319</v>
      </c>
      <c r="X159" s="41"/>
      <c r="Y159" s="32"/>
      <c r="Z159" s="22"/>
      <c r="AA159" s="22"/>
      <c r="AB159" s="22"/>
      <c r="AC159" s="22"/>
      <c r="AD159" s="32" t="s">
        <v>426</v>
      </c>
      <c r="AE159" s="32" t="s">
        <v>51</v>
      </c>
      <c r="AF159" s="36"/>
      <c r="AG159" s="22"/>
      <c r="AH159" s="21"/>
      <c r="AI159" s="21"/>
      <c r="AJ159" s="22">
        <v>44281</v>
      </c>
      <c r="AK159" s="18">
        <v>90</v>
      </c>
      <c r="AL159" s="19" t="s">
        <v>1788</v>
      </c>
      <c r="AM159" s="37">
        <f t="shared" ca="1" si="24"/>
        <v>-10.655555555555555</v>
      </c>
      <c r="AN159" s="23">
        <v>1</v>
      </c>
      <c r="AO159" s="21"/>
      <c r="AP159" s="24">
        <v>1</v>
      </c>
      <c r="AQ159" s="38">
        <f t="shared" si="23"/>
        <v>1</v>
      </c>
      <c r="AR159" s="39">
        <f t="shared" si="19"/>
        <v>0</v>
      </c>
      <c r="AS159" s="39">
        <f t="shared" si="25"/>
        <v>1</v>
      </c>
      <c r="AT159" s="19" t="s">
        <v>1789</v>
      </c>
      <c r="AU159" s="19">
        <f t="shared" si="22"/>
        <v>5.4</v>
      </c>
      <c r="AV159" s="19">
        <f t="shared" si="20"/>
        <v>5.4</v>
      </c>
      <c r="AW159" s="19" t="str">
        <f t="shared" si="21"/>
        <v>Km</v>
      </c>
      <c r="AX159" s="33"/>
      <c r="AY159" s="33"/>
      <c r="AZ159" s="33"/>
      <c r="BA159" s="33"/>
    </row>
    <row r="160" spans="1:53" ht="129.94999999999999" customHeight="1" x14ac:dyDescent="0.25">
      <c r="A160" s="41"/>
      <c r="B160" s="44" t="s">
        <v>646</v>
      </c>
      <c r="C160" s="42" t="s">
        <v>614</v>
      </c>
      <c r="D160" s="32" t="s">
        <v>636</v>
      </c>
      <c r="E160" s="32" t="s">
        <v>1309</v>
      </c>
      <c r="F160" s="32" t="s">
        <v>79</v>
      </c>
      <c r="G160" s="41" t="s">
        <v>135</v>
      </c>
      <c r="H160" s="43" t="s">
        <v>131</v>
      </c>
      <c r="I160" s="43" t="s">
        <v>953</v>
      </c>
      <c r="J160" s="17">
        <v>240000000</v>
      </c>
      <c r="K160" s="32" t="s">
        <v>744</v>
      </c>
      <c r="L160" s="32" t="s">
        <v>208</v>
      </c>
      <c r="M160" s="41">
        <v>50</v>
      </c>
      <c r="N160" s="32" t="s">
        <v>745</v>
      </c>
      <c r="O160" s="42" t="s">
        <v>221</v>
      </c>
      <c r="P160" s="41" t="s">
        <v>746</v>
      </c>
      <c r="Q160" s="32" t="s">
        <v>747</v>
      </c>
      <c r="R160" s="32"/>
      <c r="S160" s="32" t="s">
        <v>748</v>
      </c>
      <c r="T160" s="32"/>
      <c r="U160" s="32" t="s">
        <v>593</v>
      </c>
      <c r="V160" s="32" t="s">
        <v>346</v>
      </c>
      <c r="W160" s="32" t="s">
        <v>749</v>
      </c>
      <c r="X160" s="41" t="s">
        <v>750</v>
      </c>
      <c r="Y160" s="32"/>
      <c r="Z160" s="22"/>
      <c r="AA160" s="22"/>
      <c r="AB160" s="22"/>
      <c r="AC160" s="22"/>
      <c r="AD160" s="32" t="s">
        <v>751</v>
      </c>
      <c r="AE160" s="32" t="s">
        <v>79</v>
      </c>
      <c r="AF160" s="36">
        <v>204354086.40000001</v>
      </c>
      <c r="AG160" s="22"/>
      <c r="AH160" s="21"/>
      <c r="AI160" s="21"/>
      <c r="AJ160" s="22">
        <v>44161</v>
      </c>
      <c r="AK160" s="18">
        <v>120</v>
      </c>
      <c r="AL160" s="19" t="s">
        <v>752</v>
      </c>
      <c r="AM160" s="37">
        <f t="shared" ca="1" si="24"/>
        <v>-8.7416666666666671</v>
      </c>
      <c r="AN160" s="23">
        <v>1</v>
      </c>
      <c r="AO160" s="23">
        <v>1</v>
      </c>
      <c r="AP160" s="24">
        <v>1</v>
      </c>
      <c r="AQ160" s="38">
        <f t="shared" si="23"/>
        <v>1</v>
      </c>
      <c r="AR160" s="39">
        <f t="shared" si="19"/>
        <v>0</v>
      </c>
      <c r="AS160" s="39">
        <f t="shared" si="25"/>
        <v>1</v>
      </c>
      <c r="AT160" s="19" t="s">
        <v>753</v>
      </c>
      <c r="AU160" s="19">
        <f t="shared" si="22"/>
        <v>50</v>
      </c>
      <c r="AV160" s="19">
        <f t="shared" si="20"/>
        <v>50</v>
      </c>
      <c r="AW160" s="19" t="str">
        <f t="shared" si="21"/>
        <v>ML d'ouvrage</v>
      </c>
      <c r="AX160" s="33"/>
      <c r="AY160" s="33"/>
      <c r="AZ160" s="33"/>
      <c r="BA160" s="33"/>
    </row>
    <row r="161" spans="1:53" ht="129.94999999999999" customHeight="1" x14ac:dyDescent="0.25">
      <c r="A161" s="41"/>
      <c r="B161" s="44" t="s">
        <v>647</v>
      </c>
      <c r="C161" s="42" t="s">
        <v>617</v>
      </c>
      <c r="D161" s="32" t="s">
        <v>639</v>
      </c>
      <c r="E161" s="32" t="s">
        <v>655</v>
      </c>
      <c r="F161" s="32" t="s">
        <v>57</v>
      </c>
      <c r="G161" s="41" t="s">
        <v>132</v>
      </c>
      <c r="H161" s="43" t="s">
        <v>131</v>
      </c>
      <c r="I161" s="43" t="s">
        <v>953</v>
      </c>
      <c r="J161" s="17"/>
      <c r="K161" s="32" t="s">
        <v>166</v>
      </c>
      <c r="L161" s="32" t="s">
        <v>205</v>
      </c>
      <c r="M161" s="41">
        <v>0.8</v>
      </c>
      <c r="N161" s="32" t="s">
        <v>227</v>
      </c>
      <c r="O161" s="42" t="s">
        <v>214</v>
      </c>
      <c r="P161" s="41" t="s">
        <v>215</v>
      </c>
      <c r="Q161" s="32"/>
      <c r="R161" s="32"/>
      <c r="S161" s="32"/>
      <c r="T161" s="32"/>
      <c r="U161" s="32" t="s">
        <v>585</v>
      </c>
      <c r="V161" s="32" t="s">
        <v>331</v>
      </c>
      <c r="W161" s="32" t="s">
        <v>332</v>
      </c>
      <c r="X161" s="41"/>
      <c r="Y161" s="32"/>
      <c r="Z161" s="22"/>
      <c r="AA161" s="22"/>
      <c r="AB161" s="22"/>
      <c r="AC161" s="22"/>
      <c r="AD161" s="32" t="s">
        <v>1647</v>
      </c>
      <c r="AE161" s="32" t="s">
        <v>57</v>
      </c>
      <c r="AF161" s="36">
        <v>216850000</v>
      </c>
      <c r="AG161" s="22"/>
      <c r="AH161" s="21"/>
      <c r="AI161" s="21"/>
      <c r="AJ161" s="22">
        <v>44012</v>
      </c>
      <c r="AK161" s="18">
        <v>90</v>
      </c>
      <c r="AL161" s="19" t="s">
        <v>1648</v>
      </c>
      <c r="AM161" s="37">
        <f t="shared" ca="1" si="24"/>
        <v>-13.644444444444444</v>
      </c>
      <c r="AN161" s="23">
        <v>1</v>
      </c>
      <c r="AO161" s="21"/>
      <c r="AP161" s="24">
        <v>1</v>
      </c>
      <c r="AQ161" s="38">
        <f t="shared" si="23"/>
        <v>1</v>
      </c>
      <c r="AR161" s="39">
        <f t="shared" si="19"/>
        <v>0</v>
      </c>
      <c r="AS161" s="39">
        <f t="shared" si="25"/>
        <v>1</v>
      </c>
      <c r="AT161" s="19" t="s">
        <v>1649</v>
      </c>
      <c r="AU161" s="19">
        <f t="shared" si="22"/>
        <v>0.8</v>
      </c>
      <c r="AV161" s="19">
        <f t="shared" si="20"/>
        <v>0.8</v>
      </c>
      <c r="AW161" s="19" t="str">
        <f t="shared" si="21"/>
        <v>Km</v>
      </c>
      <c r="AX161" s="33"/>
      <c r="AY161" s="33"/>
      <c r="AZ161" s="33"/>
      <c r="BA161" s="33"/>
    </row>
    <row r="162" spans="1:53" ht="129.94999999999999" customHeight="1" x14ac:dyDescent="0.25">
      <c r="A162" s="41"/>
      <c r="B162" s="44" t="s">
        <v>647</v>
      </c>
      <c r="C162" s="42"/>
      <c r="D162" s="32"/>
      <c r="E162" s="32" t="s">
        <v>1632</v>
      </c>
      <c r="F162" s="32" t="s">
        <v>1652</v>
      </c>
      <c r="G162" s="41" t="s">
        <v>132</v>
      </c>
      <c r="H162" s="43" t="s">
        <v>131</v>
      </c>
      <c r="I162" s="43" t="s">
        <v>953</v>
      </c>
      <c r="J162" s="17" t="s">
        <v>134</v>
      </c>
      <c r="K162" s="32" t="s">
        <v>1633</v>
      </c>
      <c r="L162" s="32" t="s">
        <v>205</v>
      </c>
      <c r="M162" s="41">
        <v>5</v>
      </c>
      <c r="N162" s="32" t="s">
        <v>227</v>
      </c>
      <c r="O162" s="42" t="s">
        <v>214</v>
      </c>
      <c r="P162" s="41" t="s">
        <v>227</v>
      </c>
      <c r="Q162" s="32"/>
      <c r="R162" s="32"/>
      <c r="S162" s="32"/>
      <c r="T162" s="32"/>
      <c r="U162" s="32" t="s">
        <v>585</v>
      </c>
      <c r="V162" s="32" t="s">
        <v>840</v>
      </c>
      <c r="W162" s="32" t="s">
        <v>1650</v>
      </c>
      <c r="X162" s="41" t="s">
        <v>1280</v>
      </c>
      <c r="Y162" s="32"/>
      <c r="Z162" s="22"/>
      <c r="AA162" s="22"/>
      <c r="AB162" s="22"/>
      <c r="AC162" s="22"/>
      <c r="AD162" s="32" t="s">
        <v>1651</v>
      </c>
      <c r="AE162" s="32" t="s">
        <v>1652</v>
      </c>
      <c r="AF162" s="36">
        <v>636393888</v>
      </c>
      <c r="AG162" s="22"/>
      <c r="AH162" s="21"/>
      <c r="AI162" s="21"/>
      <c r="AJ162" s="22"/>
      <c r="AK162" s="18">
        <v>90</v>
      </c>
      <c r="AL162" s="19" t="s">
        <v>1307</v>
      </c>
      <c r="AM162" s="37">
        <f t="shared" ca="1" si="24"/>
        <v>-502.66666666666669</v>
      </c>
      <c r="AN162" s="23">
        <v>1</v>
      </c>
      <c r="AO162" s="21">
        <v>1</v>
      </c>
      <c r="AP162" s="24">
        <v>1</v>
      </c>
      <c r="AQ162" s="38">
        <f t="shared" si="23"/>
        <v>1</v>
      </c>
      <c r="AR162" s="39">
        <f t="shared" si="19"/>
        <v>0</v>
      </c>
      <c r="AS162" s="39">
        <f t="shared" si="25"/>
        <v>1</v>
      </c>
      <c r="AT162" s="19" t="s">
        <v>1653</v>
      </c>
      <c r="AU162" s="19">
        <f t="shared" si="22"/>
        <v>5</v>
      </c>
      <c r="AV162" s="19">
        <f t="shared" si="20"/>
        <v>5</v>
      </c>
      <c r="AW162" s="19" t="str">
        <f t="shared" si="21"/>
        <v>Km</v>
      </c>
      <c r="AX162" s="33"/>
      <c r="AY162" s="33"/>
      <c r="AZ162" s="33"/>
      <c r="BA162" s="33"/>
    </row>
    <row r="163" spans="1:53" ht="129.94999999999999" customHeight="1" x14ac:dyDescent="0.25">
      <c r="A163" s="41"/>
      <c r="B163" s="44" t="s">
        <v>647</v>
      </c>
      <c r="C163" s="42"/>
      <c r="D163" s="32"/>
      <c r="E163" s="32" t="s">
        <v>1632</v>
      </c>
      <c r="F163" s="32" t="s">
        <v>1656</v>
      </c>
      <c r="G163" s="41" t="s">
        <v>132</v>
      </c>
      <c r="H163" s="43" t="s">
        <v>131</v>
      </c>
      <c r="I163" s="43" t="s">
        <v>953</v>
      </c>
      <c r="J163" s="17" t="s">
        <v>134</v>
      </c>
      <c r="K163" s="32" t="s">
        <v>1633</v>
      </c>
      <c r="L163" s="32" t="s">
        <v>205</v>
      </c>
      <c r="M163" s="41">
        <v>29</v>
      </c>
      <c r="N163" s="32" t="s">
        <v>227</v>
      </c>
      <c r="O163" s="42" t="s">
        <v>214</v>
      </c>
      <c r="P163" s="41" t="s">
        <v>227</v>
      </c>
      <c r="Q163" s="32"/>
      <c r="R163" s="32"/>
      <c r="S163" s="32"/>
      <c r="T163" s="32"/>
      <c r="U163" s="32" t="s">
        <v>585</v>
      </c>
      <c r="V163" s="32" t="s">
        <v>840</v>
      </c>
      <c r="W163" s="32" t="s">
        <v>1654</v>
      </c>
      <c r="X163" s="41" t="s">
        <v>1280</v>
      </c>
      <c r="Y163" s="32"/>
      <c r="Z163" s="22"/>
      <c r="AA163" s="22"/>
      <c r="AB163" s="22"/>
      <c r="AC163" s="22"/>
      <c r="AD163" s="32" t="s">
        <v>1655</v>
      </c>
      <c r="AE163" s="32" t="s">
        <v>1656</v>
      </c>
      <c r="AF163" s="36">
        <v>536668800</v>
      </c>
      <c r="AG163" s="22"/>
      <c r="AH163" s="21"/>
      <c r="AI163" s="21"/>
      <c r="AJ163" s="22">
        <v>43993</v>
      </c>
      <c r="AK163" s="18">
        <v>90</v>
      </c>
      <c r="AL163" s="19" t="s">
        <v>1657</v>
      </c>
      <c r="AM163" s="37">
        <f t="shared" ca="1" si="24"/>
        <v>-13.855555555555556</v>
      </c>
      <c r="AN163" s="23">
        <v>1</v>
      </c>
      <c r="AO163" s="21">
        <v>1</v>
      </c>
      <c r="AP163" s="24">
        <v>1</v>
      </c>
      <c r="AQ163" s="38">
        <f t="shared" si="23"/>
        <v>1</v>
      </c>
      <c r="AR163" s="39">
        <f t="shared" si="19"/>
        <v>0</v>
      </c>
      <c r="AS163" s="39">
        <f t="shared" si="25"/>
        <v>1</v>
      </c>
      <c r="AT163" s="19" t="s">
        <v>1658</v>
      </c>
      <c r="AU163" s="19">
        <f t="shared" si="22"/>
        <v>29</v>
      </c>
      <c r="AV163" s="19">
        <f t="shared" si="20"/>
        <v>29</v>
      </c>
      <c r="AW163" s="19" t="str">
        <f t="shared" si="21"/>
        <v>Km</v>
      </c>
      <c r="AX163" s="33"/>
      <c r="AY163" s="33"/>
      <c r="AZ163" s="33"/>
      <c r="BA163" s="33"/>
    </row>
    <row r="164" spans="1:53" ht="129.94999999999999" customHeight="1" x14ac:dyDescent="0.25">
      <c r="A164" s="41"/>
      <c r="B164" s="44" t="s">
        <v>646</v>
      </c>
      <c r="C164" s="42"/>
      <c r="D164" s="32"/>
      <c r="E164" s="32" t="s">
        <v>652</v>
      </c>
      <c r="F164" s="32" t="s">
        <v>1813</v>
      </c>
      <c r="G164" s="41" t="s">
        <v>132</v>
      </c>
      <c r="H164" s="43" t="s">
        <v>131</v>
      </c>
      <c r="I164" s="43" t="s">
        <v>953</v>
      </c>
      <c r="J164" s="17"/>
      <c r="K164" s="32" t="s">
        <v>1814</v>
      </c>
      <c r="L164" s="32" t="s">
        <v>205</v>
      </c>
      <c r="M164" s="41"/>
      <c r="N164" s="32"/>
      <c r="O164" s="42">
        <v>9.1</v>
      </c>
      <c r="P164" s="41" t="s">
        <v>218</v>
      </c>
      <c r="Q164" s="32" t="s">
        <v>1815</v>
      </c>
      <c r="R164" s="32" t="s">
        <v>1816</v>
      </c>
      <c r="S164" s="32"/>
      <c r="T164" s="32"/>
      <c r="U164" s="32" t="s">
        <v>584</v>
      </c>
      <c r="V164" s="32" t="s">
        <v>1766</v>
      </c>
      <c r="W164" s="32" t="s">
        <v>1782</v>
      </c>
      <c r="X164" s="41"/>
      <c r="Y164" s="32"/>
      <c r="Z164" s="22"/>
      <c r="AA164" s="22"/>
      <c r="AB164" s="22"/>
      <c r="AC164" s="22"/>
      <c r="AD164" s="32" t="s">
        <v>1817</v>
      </c>
      <c r="AE164" s="32" t="s">
        <v>1813</v>
      </c>
      <c r="AF164" s="36">
        <v>753757194.41999996</v>
      </c>
      <c r="AG164" s="22"/>
      <c r="AH164" s="21"/>
      <c r="AI164" s="21"/>
      <c r="AJ164" s="22">
        <v>44246</v>
      </c>
      <c r="AK164" s="18">
        <v>45</v>
      </c>
      <c r="AL164" s="19" t="s">
        <v>551</v>
      </c>
      <c r="AM164" s="37">
        <f t="shared" ca="1" si="24"/>
        <v>-23.088888888888889</v>
      </c>
      <c r="AN164" s="23">
        <v>1</v>
      </c>
      <c r="AO164" s="21"/>
      <c r="AP164" s="24">
        <v>1</v>
      </c>
      <c r="AQ164" s="38">
        <f t="shared" si="23"/>
        <v>1</v>
      </c>
      <c r="AR164" s="39">
        <f t="shared" si="19"/>
        <v>0</v>
      </c>
      <c r="AS164" s="39">
        <f t="shared" si="25"/>
        <v>1</v>
      </c>
      <c r="AT164" s="19" t="s">
        <v>1818</v>
      </c>
      <c r="AU164" s="19">
        <f t="shared" si="22"/>
        <v>0</v>
      </c>
      <c r="AV164" s="19">
        <f t="shared" si="20"/>
        <v>0</v>
      </c>
      <c r="AW164" s="19" t="str">
        <f t="shared" si="21"/>
        <v>Km</v>
      </c>
      <c r="AX164" s="33"/>
      <c r="AY164" s="33"/>
      <c r="AZ164" s="33"/>
      <c r="BA164" s="33"/>
    </row>
    <row r="165" spans="1:53" ht="129.94999999999999" customHeight="1" x14ac:dyDescent="0.25">
      <c r="A165" s="41"/>
      <c r="B165" s="44" t="s">
        <v>646</v>
      </c>
      <c r="C165" s="42"/>
      <c r="D165" s="32"/>
      <c r="E165" s="32" t="s">
        <v>652</v>
      </c>
      <c r="F165" s="32" t="s">
        <v>1903</v>
      </c>
      <c r="G165" s="41" t="s">
        <v>132</v>
      </c>
      <c r="H165" s="43" t="s">
        <v>131</v>
      </c>
      <c r="I165" s="43" t="s">
        <v>953</v>
      </c>
      <c r="J165" s="17"/>
      <c r="K165" s="32" t="s">
        <v>1768</v>
      </c>
      <c r="L165" s="32" t="s">
        <v>205</v>
      </c>
      <c r="M165" s="41">
        <v>0.43</v>
      </c>
      <c r="N165" s="32"/>
      <c r="O165" s="42">
        <v>9.1</v>
      </c>
      <c r="P165" s="41" t="s">
        <v>218</v>
      </c>
      <c r="Q165" s="40" t="s">
        <v>1911</v>
      </c>
      <c r="R165" s="40" t="s">
        <v>1912</v>
      </c>
      <c r="S165" s="32" t="s">
        <v>1905</v>
      </c>
      <c r="T165" s="32" t="s">
        <v>1906</v>
      </c>
      <c r="U165" s="32" t="s">
        <v>584</v>
      </c>
      <c r="V165" s="32" t="s">
        <v>1766</v>
      </c>
      <c r="W165" s="32" t="s">
        <v>1782</v>
      </c>
      <c r="X165" s="41"/>
      <c r="Y165" s="32"/>
      <c r="Z165" s="22"/>
      <c r="AA165" s="22"/>
      <c r="AB165" s="22"/>
      <c r="AC165" s="22"/>
      <c r="AD165" s="32" t="s">
        <v>1909</v>
      </c>
      <c r="AE165" s="32" t="s">
        <v>1903</v>
      </c>
      <c r="AF165" s="36">
        <v>199352750</v>
      </c>
      <c r="AG165" s="22"/>
      <c r="AH165" s="21"/>
      <c r="AI165" s="21"/>
      <c r="AJ165" s="22">
        <v>44187</v>
      </c>
      <c r="AK165" s="18">
        <v>30</v>
      </c>
      <c r="AL165" s="19" t="s">
        <v>1767</v>
      </c>
      <c r="AM165" s="37">
        <f t="shared" ca="1" si="24"/>
        <v>-37.1</v>
      </c>
      <c r="AN165" s="23">
        <v>1</v>
      </c>
      <c r="AO165" s="21"/>
      <c r="AP165" s="24">
        <v>1</v>
      </c>
      <c r="AQ165" s="38">
        <f t="shared" si="23"/>
        <v>1</v>
      </c>
      <c r="AR165" s="39">
        <f t="shared" si="19"/>
        <v>0</v>
      </c>
      <c r="AS165" s="39">
        <f t="shared" si="25"/>
        <v>1</v>
      </c>
      <c r="AT165" s="19" t="s">
        <v>1915</v>
      </c>
      <c r="AU165" s="19">
        <f t="shared" si="22"/>
        <v>0.43</v>
      </c>
      <c r="AV165" s="19">
        <f t="shared" si="20"/>
        <v>0.43</v>
      </c>
      <c r="AW165" s="19" t="str">
        <f t="shared" si="21"/>
        <v>Km</v>
      </c>
      <c r="AX165" s="33"/>
      <c r="AY165" s="33"/>
      <c r="AZ165" s="33"/>
      <c r="BA165" s="33"/>
    </row>
    <row r="166" spans="1:53" ht="129.94999999999999" customHeight="1" x14ac:dyDescent="0.25">
      <c r="A166" s="41"/>
      <c r="B166" s="44" t="s">
        <v>646</v>
      </c>
      <c r="C166" s="42"/>
      <c r="D166" s="32"/>
      <c r="E166" s="32" t="s">
        <v>652</v>
      </c>
      <c r="F166" s="32" t="s">
        <v>1904</v>
      </c>
      <c r="G166" s="41" t="s">
        <v>132</v>
      </c>
      <c r="H166" s="43" t="s">
        <v>131</v>
      </c>
      <c r="I166" s="43" t="s">
        <v>953</v>
      </c>
      <c r="J166" s="17"/>
      <c r="K166" s="32" t="s">
        <v>1768</v>
      </c>
      <c r="L166" s="32" t="s">
        <v>205</v>
      </c>
      <c r="M166" s="41">
        <v>2.0699999999999998</v>
      </c>
      <c r="N166" s="32"/>
      <c r="O166" s="42">
        <v>9.1</v>
      </c>
      <c r="P166" s="41" t="s">
        <v>218</v>
      </c>
      <c r="Q166" s="40" t="s">
        <v>1913</v>
      </c>
      <c r="R166" s="40" t="s">
        <v>1914</v>
      </c>
      <c r="S166" s="32" t="s">
        <v>1908</v>
      </c>
      <c r="T166" s="32" t="s">
        <v>1907</v>
      </c>
      <c r="U166" s="32" t="s">
        <v>584</v>
      </c>
      <c r="V166" s="32" t="s">
        <v>1841</v>
      </c>
      <c r="W166" s="32"/>
      <c r="X166" s="41"/>
      <c r="Y166" s="32"/>
      <c r="Z166" s="22"/>
      <c r="AA166" s="22"/>
      <c r="AB166" s="22"/>
      <c r="AC166" s="22"/>
      <c r="AD166" s="32" t="s">
        <v>1910</v>
      </c>
      <c r="AE166" s="32" t="s">
        <v>1904</v>
      </c>
      <c r="AF166" s="36">
        <v>199556600</v>
      </c>
      <c r="AG166" s="22"/>
      <c r="AH166" s="21"/>
      <c r="AI166" s="21"/>
      <c r="AJ166" s="22">
        <v>44187</v>
      </c>
      <c r="AK166" s="18">
        <v>30</v>
      </c>
      <c r="AL166" s="19" t="s">
        <v>1767</v>
      </c>
      <c r="AM166" s="37">
        <f t="shared" ca="1" si="24"/>
        <v>-37.1</v>
      </c>
      <c r="AN166" s="23">
        <v>1</v>
      </c>
      <c r="AO166" s="21"/>
      <c r="AP166" s="24">
        <v>1</v>
      </c>
      <c r="AQ166" s="38">
        <f t="shared" si="23"/>
        <v>1</v>
      </c>
      <c r="AR166" s="39">
        <f t="shared" si="19"/>
        <v>0</v>
      </c>
      <c r="AS166" s="39">
        <f t="shared" si="25"/>
        <v>1</v>
      </c>
      <c r="AT166" s="19" t="s">
        <v>1916</v>
      </c>
      <c r="AU166" s="19">
        <f t="shared" si="22"/>
        <v>2.0699999999999998</v>
      </c>
      <c r="AV166" s="19">
        <f t="shared" si="20"/>
        <v>2.0699999999999998</v>
      </c>
      <c r="AW166" s="19" t="str">
        <f t="shared" si="21"/>
        <v>Km</v>
      </c>
      <c r="AX166" s="33"/>
      <c r="AY166" s="33"/>
      <c r="AZ166" s="33"/>
      <c r="BA166" s="33"/>
    </row>
    <row r="167" spans="1:53" ht="129.94999999999999" customHeight="1" x14ac:dyDescent="0.25">
      <c r="A167" s="41"/>
      <c r="B167" s="44" t="s">
        <v>647</v>
      </c>
      <c r="C167" s="42" t="s">
        <v>617</v>
      </c>
      <c r="D167" s="32" t="s">
        <v>639</v>
      </c>
      <c r="E167" s="32" t="s">
        <v>655</v>
      </c>
      <c r="F167" s="32" t="s">
        <v>56</v>
      </c>
      <c r="G167" s="41" t="s">
        <v>136</v>
      </c>
      <c r="H167" s="43" t="s">
        <v>131</v>
      </c>
      <c r="I167" s="43" t="s">
        <v>953</v>
      </c>
      <c r="J167" s="17"/>
      <c r="K167" s="32" t="s">
        <v>165</v>
      </c>
      <c r="L167" s="32" t="s">
        <v>205</v>
      </c>
      <c r="M167" s="41">
        <v>219.18299999999999</v>
      </c>
      <c r="N167" s="32" t="s">
        <v>218</v>
      </c>
      <c r="O167" s="42" t="s">
        <v>214</v>
      </c>
      <c r="P167" s="41" t="s">
        <v>218</v>
      </c>
      <c r="Q167" s="32"/>
      <c r="R167" s="32"/>
      <c r="S167" s="32"/>
      <c r="T167" s="32"/>
      <c r="U167" s="32" t="s">
        <v>585</v>
      </c>
      <c r="V167" s="32" t="s">
        <v>329</v>
      </c>
      <c r="W167" s="32" t="s">
        <v>330</v>
      </c>
      <c r="X167" s="41"/>
      <c r="Y167" s="32"/>
      <c r="Z167" s="22"/>
      <c r="AA167" s="22"/>
      <c r="AB167" s="22"/>
      <c r="AC167" s="22"/>
      <c r="AD167" s="32"/>
      <c r="AE167" s="32" t="s">
        <v>56</v>
      </c>
      <c r="AF167" s="36"/>
      <c r="AG167" s="22"/>
      <c r="AH167" s="21"/>
      <c r="AI167" s="21"/>
      <c r="AJ167" s="22"/>
      <c r="AK167" s="18"/>
      <c r="AL167" s="19"/>
      <c r="AM167" s="37" t="e">
        <f t="shared" ca="1" si="24"/>
        <v>#DIV/0!</v>
      </c>
      <c r="AN167" s="23">
        <v>1</v>
      </c>
      <c r="AO167" s="21"/>
      <c r="AP167" s="24">
        <v>1</v>
      </c>
      <c r="AQ167" s="38">
        <f t="shared" si="23"/>
        <v>1</v>
      </c>
      <c r="AR167" s="39">
        <f t="shared" si="19"/>
        <v>0</v>
      </c>
      <c r="AS167" s="39">
        <f t="shared" si="25"/>
        <v>1</v>
      </c>
      <c r="AT167" s="19" t="s">
        <v>1629</v>
      </c>
      <c r="AU167" s="19">
        <f t="shared" si="22"/>
        <v>219.18299999999999</v>
      </c>
      <c r="AV167" s="19">
        <f t="shared" si="20"/>
        <v>219.18299999999999</v>
      </c>
      <c r="AW167" s="19" t="str">
        <f t="shared" si="21"/>
        <v>Km</v>
      </c>
      <c r="AX167" s="33"/>
      <c r="AY167" s="33"/>
      <c r="AZ167" s="33"/>
      <c r="BA167" s="33"/>
    </row>
    <row r="168" spans="1:53" ht="129.94999999999999" customHeight="1" x14ac:dyDescent="0.25">
      <c r="A168" s="41"/>
      <c r="B168" s="44" t="s">
        <v>646</v>
      </c>
      <c r="C168" s="42" t="s">
        <v>604</v>
      </c>
      <c r="D168" s="32" t="s">
        <v>624</v>
      </c>
      <c r="E168" s="32" t="s">
        <v>664</v>
      </c>
      <c r="F168" s="32" t="s">
        <v>110</v>
      </c>
      <c r="G168" s="41" t="s">
        <v>136</v>
      </c>
      <c r="H168" s="43" t="s">
        <v>131</v>
      </c>
      <c r="I168" s="43" t="s">
        <v>953</v>
      </c>
      <c r="J168" s="17">
        <v>465325040</v>
      </c>
      <c r="K168" s="32" t="s">
        <v>183</v>
      </c>
      <c r="L168" s="32" t="s">
        <v>205</v>
      </c>
      <c r="M168" s="41">
        <v>4</v>
      </c>
      <c r="N168" s="32"/>
      <c r="O168" s="42" t="s">
        <v>214</v>
      </c>
      <c r="P168" s="41"/>
      <c r="Q168" s="32" t="s">
        <v>1472</v>
      </c>
      <c r="R168" s="32" t="s">
        <v>1473</v>
      </c>
      <c r="S168" s="32" t="s">
        <v>291</v>
      </c>
      <c r="T168" s="32" t="s">
        <v>292</v>
      </c>
      <c r="U168" s="32" t="s">
        <v>597</v>
      </c>
      <c r="V168" s="32" t="s">
        <v>400</v>
      </c>
      <c r="W168" s="32" t="s">
        <v>401</v>
      </c>
      <c r="X168" s="41"/>
      <c r="Y168" s="32"/>
      <c r="Z168" s="22"/>
      <c r="AA168" s="22"/>
      <c r="AB168" s="22"/>
      <c r="AC168" s="22"/>
      <c r="AD168" s="32" t="s">
        <v>472</v>
      </c>
      <c r="AE168" s="32" t="s">
        <v>110</v>
      </c>
      <c r="AF168" s="36">
        <v>465325040</v>
      </c>
      <c r="AG168" s="22"/>
      <c r="AH168" s="21"/>
      <c r="AI168" s="21"/>
      <c r="AJ168" s="22">
        <v>44181</v>
      </c>
      <c r="AK168" s="18">
        <v>120</v>
      </c>
      <c r="AL168" s="19" t="s">
        <v>558</v>
      </c>
      <c r="AM168" s="37">
        <f t="shared" ca="1" si="24"/>
        <v>-8.5749999999999993</v>
      </c>
      <c r="AN168" s="23">
        <v>1</v>
      </c>
      <c r="AO168" s="21"/>
      <c r="AP168" s="24">
        <v>0.95</v>
      </c>
      <c r="AQ168" s="38">
        <f t="shared" si="23"/>
        <v>1</v>
      </c>
      <c r="AR168" s="39">
        <f t="shared" si="19"/>
        <v>5.0000000000000044E-2</v>
      </c>
      <c r="AS168" s="39">
        <f t="shared" si="25"/>
        <v>1</v>
      </c>
      <c r="AT168" s="19" t="s">
        <v>2029</v>
      </c>
      <c r="AU168" s="19">
        <f t="shared" si="22"/>
        <v>4</v>
      </c>
      <c r="AV168" s="19">
        <f t="shared" si="20"/>
        <v>4</v>
      </c>
      <c r="AW168" s="19" t="str">
        <f t="shared" si="21"/>
        <v>Km</v>
      </c>
      <c r="AX168" s="33"/>
      <c r="AY168" s="33"/>
      <c r="AZ168" s="33"/>
      <c r="BA168" s="33"/>
    </row>
    <row r="169" spans="1:53" ht="129.94999999999999" customHeight="1" x14ac:dyDescent="0.25">
      <c r="A169" s="41"/>
      <c r="B169" s="44" t="s">
        <v>646</v>
      </c>
      <c r="C169" s="42" t="s">
        <v>618</v>
      </c>
      <c r="D169" s="32" t="s">
        <v>640</v>
      </c>
      <c r="E169" s="32" t="s">
        <v>1917</v>
      </c>
      <c r="F169" s="32" t="s">
        <v>866</v>
      </c>
      <c r="G169" s="41" t="s">
        <v>136</v>
      </c>
      <c r="H169" s="43" t="s">
        <v>131</v>
      </c>
      <c r="I169" s="43" t="s">
        <v>953</v>
      </c>
      <c r="J169" s="17">
        <v>151611400</v>
      </c>
      <c r="K169" s="32" t="s">
        <v>834</v>
      </c>
      <c r="L169" s="32" t="s">
        <v>205</v>
      </c>
      <c r="M169" s="41">
        <v>0.1</v>
      </c>
      <c r="N169" s="32"/>
      <c r="O169" s="42" t="s">
        <v>214</v>
      </c>
      <c r="P169" s="41"/>
      <c r="Q169" s="32"/>
      <c r="R169" s="32"/>
      <c r="S169" s="32" t="s">
        <v>867</v>
      </c>
      <c r="T169" s="32" t="s">
        <v>868</v>
      </c>
      <c r="U169" s="32" t="s">
        <v>586</v>
      </c>
      <c r="V169" s="32" t="s">
        <v>861</v>
      </c>
      <c r="W169" s="32" t="s">
        <v>862</v>
      </c>
      <c r="X169" s="41"/>
      <c r="Y169" s="32"/>
      <c r="Z169" s="22"/>
      <c r="AA169" s="22"/>
      <c r="AB169" s="22"/>
      <c r="AC169" s="22"/>
      <c r="AD169" s="32" t="s">
        <v>869</v>
      </c>
      <c r="AE169" s="32" t="s">
        <v>870</v>
      </c>
      <c r="AF169" s="36">
        <v>151611400</v>
      </c>
      <c r="AG169" s="22"/>
      <c r="AH169" s="21"/>
      <c r="AI169" s="21"/>
      <c r="AJ169" s="22">
        <v>44424</v>
      </c>
      <c r="AK169" s="18">
        <v>90</v>
      </c>
      <c r="AL169" s="19" t="s">
        <v>871</v>
      </c>
      <c r="AM169" s="37">
        <v>0.87</v>
      </c>
      <c r="AN169" s="23">
        <v>1</v>
      </c>
      <c r="AO169" s="23">
        <v>0</v>
      </c>
      <c r="AP169" s="24">
        <v>1</v>
      </c>
      <c r="AQ169" s="38">
        <f t="shared" si="23"/>
        <v>1</v>
      </c>
      <c r="AR169" s="39">
        <f t="shared" si="19"/>
        <v>0</v>
      </c>
      <c r="AS169" s="39">
        <f t="shared" si="25"/>
        <v>1</v>
      </c>
      <c r="AT169" s="19" t="s">
        <v>865</v>
      </c>
      <c r="AU169" s="19">
        <f t="shared" si="22"/>
        <v>0.1</v>
      </c>
      <c r="AV169" s="19">
        <f t="shared" si="20"/>
        <v>0.1</v>
      </c>
      <c r="AW169" s="19" t="str">
        <f t="shared" si="21"/>
        <v>Km</v>
      </c>
      <c r="AX169" s="33"/>
      <c r="AY169" s="33"/>
      <c r="AZ169" s="33"/>
      <c r="BA169" s="33"/>
    </row>
    <row r="170" spans="1:53" ht="129.94999999999999" customHeight="1" x14ac:dyDescent="0.25">
      <c r="A170" s="41"/>
      <c r="B170" s="44" t="s">
        <v>646</v>
      </c>
      <c r="C170" s="42">
        <v>258</v>
      </c>
      <c r="D170" s="32" t="s">
        <v>625</v>
      </c>
      <c r="E170" s="32" t="s">
        <v>1309</v>
      </c>
      <c r="F170" s="32" t="s">
        <v>782</v>
      </c>
      <c r="G170" s="41" t="s">
        <v>136</v>
      </c>
      <c r="H170" s="43" t="s">
        <v>131</v>
      </c>
      <c r="I170" s="43" t="s">
        <v>953</v>
      </c>
      <c r="J170" s="17">
        <v>500000000</v>
      </c>
      <c r="K170" s="32" t="s">
        <v>755</v>
      </c>
      <c r="L170" s="32" t="s">
        <v>205</v>
      </c>
      <c r="M170" s="41">
        <v>12</v>
      </c>
      <c r="N170" s="32" t="s">
        <v>783</v>
      </c>
      <c r="O170" s="42" t="s">
        <v>221</v>
      </c>
      <c r="P170" s="41" t="s">
        <v>757</v>
      </c>
      <c r="Q170" s="32" t="s">
        <v>1516</v>
      </c>
      <c r="R170" s="32" t="s">
        <v>1517</v>
      </c>
      <c r="S170" s="32" t="s">
        <v>784</v>
      </c>
      <c r="T170" s="32" t="s">
        <v>785</v>
      </c>
      <c r="U170" s="32" t="s">
        <v>593</v>
      </c>
      <c r="V170" s="32" t="s">
        <v>320</v>
      </c>
      <c r="W170" s="32" t="s">
        <v>786</v>
      </c>
      <c r="X170" s="41" t="s">
        <v>750</v>
      </c>
      <c r="Y170" s="32"/>
      <c r="Z170" s="22"/>
      <c r="AA170" s="22"/>
      <c r="AB170" s="22"/>
      <c r="AC170" s="22"/>
      <c r="AD170" s="32" t="s">
        <v>787</v>
      </c>
      <c r="AE170" s="32" t="s">
        <v>782</v>
      </c>
      <c r="AF170" s="36">
        <v>405750935.88</v>
      </c>
      <c r="AG170" s="22"/>
      <c r="AH170" s="21"/>
      <c r="AI170" s="21"/>
      <c r="AJ170" s="22">
        <v>44207</v>
      </c>
      <c r="AK170" s="18">
        <v>90</v>
      </c>
      <c r="AL170" s="19" t="s">
        <v>538</v>
      </c>
      <c r="AM170" s="37">
        <v>1</v>
      </c>
      <c r="AN170" s="23">
        <v>1</v>
      </c>
      <c r="AO170" s="21">
        <v>1</v>
      </c>
      <c r="AP170" s="24">
        <v>1</v>
      </c>
      <c r="AQ170" s="38">
        <f t="shared" si="23"/>
        <v>1</v>
      </c>
      <c r="AR170" s="39">
        <f t="shared" si="19"/>
        <v>0</v>
      </c>
      <c r="AS170" s="39">
        <f t="shared" si="25"/>
        <v>1</v>
      </c>
      <c r="AT170" s="19" t="s">
        <v>788</v>
      </c>
      <c r="AU170" s="19">
        <f t="shared" si="22"/>
        <v>12</v>
      </c>
      <c r="AV170" s="19">
        <f t="shared" si="20"/>
        <v>12</v>
      </c>
      <c r="AW170" s="19" t="str">
        <f t="shared" si="21"/>
        <v>Km</v>
      </c>
      <c r="AX170" s="33"/>
      <c r="AY170" s="33"/>
      <c r="AZ170" s="33"/>
      <c r="BA170" s="33"/>
    </row>
    <row r="171" spans="1:53" ht="129.94999999999999" customHeight="1" x14ac:dyDescent="0.25">
      <c r="A171" s="41"/>
      <c r="B171" s="44" t="s">
        <v>646</v>
      </c>
      <c r="C171" s="42">
        <v>258</v>
      </c>
      <c r="D171" s="32" t="s">
        <v>625</v>
      </c>
      <c r="E171" s="32" t="s">
        <v>1309</v>
      </c>
      <c r="F171" s="32" t="s">
        <v>797</v>
      </c>
      <c r="G171" s="41" t="s">
        <v>136</v>
      </c>
      <c r="H171" s="43" t="s">
        <v>131</v>
      </c>
      <c r="I171" s="43" t="s">
        <v>953</v>
      </c>
      <c r="J171" s="17">
        <v>640000000</v>
      </c>
      <c r="K171" s="32" t="s">
        <v>755</v>
      </c>
      <c r="L171" s="32" t="s">
        <v>205</v>
      </c>
      <c r="M171" s="41">
        <v>14</v>
      </c>
      <c r="N171" s="32" t="s">
        <v>783</v>
      </c>
      <c r="O171" s="42" t="s">
        <v>221</v>
      </c>
      <c r="P171" s="41" t="s">
        <v>757</v>
      </c>
      <c r="Q171" s="32" t="s">
        <v>1521</v>
      </c>
      <c r="R171" s="32" t="s">
        <v>1520</v>
      </c>
      <c r="S171" s="32" t="s">
        <v>798</v>
      </c>
      <c r="T171" s="32" t="s">
        <v>799</v>
      </c>
      <c r="U171" s="32" t="s">
        <v>593</v>
      </c>
      <c r="V171" s="32" t="s">
        <v>365</v>
      </c>
      <c r="W171" s="32" t="s">
        <v>800</v>
      </c>
      <c r="X171" s="41" t="s">
        <v>750</v>
      </c>
      <c r="Y171" s="32"/>
      <c r="Z171" s="22"/>
      <c r="AA171" s="22"/>
      <c r="AB171" s="22"/>
      <c r="AC171" s="22"/>
      <c r="AD171" s="32" t="s">
        <v>801</v>
      </c>
      <c r="AE171" s="32" t="s">
        <v>797</v>
      </c>
      <c r="AF171" s="36">
        <v>556402072</v>
      </c>
      <c r="AG171" s="22"/>
      <c r="AH171" s="21"/>
      <c r="AI171" s="21"/>
      <c r="AJ171" s="22">
        <v>44176</v>
      </c>
      <c r="AK171" s="18">
        <v>120</v>
      </c>
      <c r="AL171" s="19" t="s">
        <v>570</v>
      </c>
      <c r="AM171" s="37">
        <v>1</v>
      </c>
      <c r="AN171" s="23">
        <v>1</v>
      </c>
      <c r="AO171" s="21">
        <v>1</v>
      </c>
      <c r="AP171" s="24">
        <v>1</v>
      </c>
      <c r="AQ171" s="38">
        <f t="shared" si="23"/>
        <v>1</v>
      </c>
      <c r="AR171" s="39">
        <f t="shared" si="19"/>
        <v>0</v>
      </c>
      <c r="AS171" s="39">
        <f t="shared" si="25"/>
        <v>1</v>
      </c>
      <c r="AT171" s="19" t="s">
        <v>802</v>
      </c>
      <c r="AU171" s="19">
        <f t="shared" si="22"/>
        <v>14</v>
      </c>
      <c r="AV171" s="19">
        <f t="shared" si="20"/>
        <v>14</v>
      </c>
      <c r="AW171" s="19" t="str">
        <f t="shared" si="21"/>
        <v>Km</v>
      </c>
      <c r="AX171" s="33"/>
      <c r="AY171" s="33"/>
      <c r="AZ171" s="33"/>
      <c r="BA171" s="33"/>
    </row>
    <row r="172" spans="1:53" ht="129.94999999999999" customHeight="1" x14ac:dyDescent="0.25">
      <c r="A172" s="41"/>
      <c r="B172" s="44" t="s">
        <v>646</v>
      </c>
      <c r="C172" s="42">
        <v>369</v>
      </c>
      <c r="D172" s="32" t="s">
        <v>624</v>
      </c>
      <c r="E172" s="32" t="s">
        <v>1309</v>
      </c>
      <c r="F172" s="32" t="s">
        <v>803</v>
      </c>
      <c r="G172" s="41" t="s">
        <v>136</v>
      </c>
      <c r="H172" s="43" t="s">
        <v>131</v>
      </c>
      <c r="I172" s="43" t="s">
        <v>953</v>
      </c>
      <c r="J172" s="17">
        <v>2000000000</v>
      </c>
      <c r="K172" s="32" t="s">
        <v>768</v>
      </c>
      <c r="L172" s="32" t="s">
        <v>205</v>
      </c>
      <c r="M172" s="41">
        <v>20</v>
      </c>
      <c r="N172" s="32" t="s">
        <v>783</v>
      </c>
      <c r="O172" s="42" t="s">
        <v>221</v>
      </c>
      <c r="P172" s="41" t="s">
        <v>757</v>
      </c>
      <c r="Q172" s="32"/>
      <c r="R172" s="32"/>
      <c r="S172" s="32" t="s">
        <v>804</v>
      </c>
      <c r="T172" s="32" t="s">
        <v>805</v>
      </c>
      <c r="U172" s="32" t="s">
        <v>593</v>
      </c>
      <c r="V172" s="32" t="s">
        <v>365</v>
      </c>
      <c r="W172" s="32" t="s">
        <v>806</v>
      </c>
      <c r="X172" s="41" t="s">
        <v>807</v>
      </c>
      <c r="Y172" s="32"/>
      <c r="Z172" s="22"/>
      <c r="AA172" s="22"/>
      <c r="AB172" s="22"/>
      <c r="AC172" s="22"/>
      <c r="AD172" s="32" t="s">
        <v>808</v>
      </c>
      <c r="AE172" s="32" t="s">
        <v>803</v>
      </c>
      <c r="AF172" s="36">
        <v>1995728846.4000001</v>
      </c>
      <c r="AG172" s="22"/>
      <c r="AH172" s="21"/>
      <c r="AI172" s="21"/>
      <c r="AJ172" s="22">
        <v>44179</v>
      </c>
      <c r="AK172" s="18">
        <v>150</v>
      </c>
      <c r="AL172" s="19" t="s">
        <v>567</v>
      </c>
      <c r="AM172" s="37">
        <v>1</v>
      </c>
      <c r="AN172" s="23">
        <v>1</v>
      </c>
      <c r="AO172" s="21">
        <v>1</v>
      </c>
      <c r="AP172" s="24">
        <v>1</v>
      </c>
      <c r="AQ172" s="38">
        <f t="shared" si="23"/>
        <v>1</v>
      </c>
      <c r="AR172" s="39">
        <f t="shared" si="19"/>
        <v>0</v>
      </c>
      <c r="AS172" s="39">
        <f t="shared" si="25"/>
        <v>1</v>
      </c>
      <c r="AT172" s="19" t="s">
        <v>802</v>
      </c>
      <c r="AU172" s="19">
        <f t="shared" si="22"/>
        <v>20</v>
      </c>
      <c r="AV172" s="19">
        <f t="shared" si="20"/>
        <v>20</v>
      </c>
      <c r="AW172" s="19" t="str">
        <f t="shared" si="21"/>
        <v>Km</v>
      </c>
      <c r="AX172" s="33"/>
      <c r="AY172" s="33"/>
      <c r="AZ172" s="33"/>
      <c r="BA172" s="33"/>
    </row>
    <row r="173" spans="1:53" ht="129.94999999999999" customHeight="1" x14ac:dyDescent="0.25">
      <c r="A173" s="41"/>
      <c r="B173" s="44" t="s">
        <v>646</v>
      </c>
      <c r="C173" s="42">
        <v>369</v>
      </c>
      <c r="D173" s="32" t="s">
        <v>624</v>
      </c>
      <c r="E173" s="32" t="s">
        <v>1309</v>
      </c>
      <c r="F173" s="32" t="s">
        <v>809</v>
      </c>
      <c r="G173" s="41" t="s">
        <v>136</v>
      </c>
      <c r="H173" s="43" t="s">
        <v>131</v>
      </c>
      <c r="I173" s="43" t="s">
        <v>953</v>
      </c>
      <c r="J173" s="17">
        <v>4000000000</v>
      </c>
      <c r="K173" s="32" t="s">
        <v>531</v>
      </c>
      <c r="L173" s="32" t="s">
        <v>205</v>
      </c>
      <c r="M173" s="41">
        <v>18</v>
      </c>
      <c r="N173" s="32" t="s">
        <v>783</v>
      </c>
      <c r="O173" s="42" t="s">
        <v>221</v>
      </c>
      <c r="P173" s="41" t="s">
        <v>757</v>
      </c>
      <c r="Q173" s="32"/>
      <c r="R173" s="32"/>
      <c r="S173" s="32" t="s">
        <v>805</v>
      </c>
      <c r="T173" s="32" t="s">
        <v>810</v>
      </c>
      <c r="U173" s="32" t="s">
        <v>593</v>
      </c>
      <c r="V173" s="32" t="s">
        <v>365</v>
      </c>
      <c r="W173" s="32" t="s">
        <v>811</v>
      </c>
      <c r="X173" s="41" t="s">
        <v>807</v>
      </c>
      <c r="Y173" s="32"/>
      <c r="Z173" s="22"/>
      <c r="AA173" s="22"/>
      <c r="AB173" s="22"/>
      <c r="AC173" s="22"/>
      <c r="AD173" s="32" t="s">
        <v>812</v>
      </c>
      <c r="AE173" s="32" t="s">
        <v>809</v>
      </c>
      <c r="AF173" s="36">
        <v>3034839680</v>
      </c>
      <c r="AG173" s="22"/>
      <c r="AH173" s="21"/>
      <c r="AI173" s="21"/>
      <c r="AJ173" s="22">
        <v>44251</v>
      </c>
      <c r="AK173" s="18">
        <v>45</v>
      </c>
      <c r="AL173" s="19" t="s">
        <v>540</v>
      </c>
      <c r="AM173" s="37">
        <v>1</v>
      </c>
      <c r="AN173" s="23">
        <v>1</v>
      </c>
      <c r="AO173" s="21">
        <v>1</v>
      </c>
      <c r="AP173" s="24">
        <v>1</v>
      </c>
      <c r="AQ173" s="38">
        <f t="shared" si="23"/>
        <v>1</v>
      </c>
      <c r="AR173" s="39">
        <f t="shared" si="19"/>
        <v>0</v>
      </c>
      <c r="AS173" s="39">
        <f t="shared" si="25"/>
        <v>1</v>
      </c>
      <c r="AT173" s="19" t="s">
        <v>802</v>
      </c>
      <c r="AU173" s="19">
        <f t="shared" si="22"/>
        <v>18</v>
      </c>
      <c r="AV173" s="19">
        <f t="shared" si="20"/>
        <v>18</v>
      </c>
      <c r="AW173" s="19" t="str">
        <f t="shared" si="21"/>
        <v>Km</v>
      </c>
      <c r="AX173" s="33"/>
      <c r="AY173" s="33"/>
      <c r="AZ173" s="33"/>
      <c r="BA173" s="33"/>
    </row>
    <row r="174" spans="1:53" ht="129.94999999999999" customHeight="1" x14ac:dyDescent="0.25">
      <c r="A174" s="41"/>
      <c r="B174" s="44" t="s">
        <v>646</v>
      </c>
      <c r="C174" s="42"/>
      <c r="D174" s="32"/>
      <c r="E174" s="32" t="s">
        <v>652</v>
      </c>
      <c r="F174" s="32" t="s">
        <v>1761</v>
      </c>
      <c r="G174" s="41" t="s">
        <v>136</v>
      </c>
      <c r="H174" s="43" t="s">
        <v>131</v>
      </c>
      <c r="I174" s="43" t="s">
        <v>953</v>
      </c>
      <c r="J174" s="17"/>
      <c r="K174" s="32" t="s">
        <v>1768</v>
      </c>
      <c r="L174" s="32" t="s">
        <v>205</v>
      </c>
      <c r="M174" s="41">
        <v>0.5</v>
      </c>
      <c r="N174" s="32"/>
      <c r="O174" s="42">
        <v>9.1</v>
      </c>
      <c r="P174" s="41" t="s">
        <v>218</v>
      </c>
      <c r="Q174" s="32" t="s">
        <v>1762</v>
      </c>
      <c r="R174" s="32" t="s">
        <v>1763</v>
      </c>
      <c r="S174" s="32" t="s">
        <v>1764</v>
      </c>
      <c r="T174" s="32" t="s">
        <v>1765</v>
      </c>
      <c r="U174" s="32" t="s">
        <v>584</v>
      </c>
      <c r="V174" s="32" t="s">
        <v>1766</v>
      </c>
      <c r="W174" s="32" t="s">
        <v>761</v>
      </c>
      <c r="X174" s="41"/>
      <c r="Y174" s="32"/>
      <c r="Z174" s="22"/>
      <c r="AA174" s="22"/>
      <c r="AB174" s="22"/>
      <c r="AC174" s="22"/>
      <c r="AD174" s="32" t="s">
        <v>1760</v>
      </c>
      <c r="AE174" s="32" t="s">
        <v>1761</v>
      </c>
      <c r="AF174" s="36">
        <v>199500000</v>
      </c>
      <c r="AG174" s="22"/>
      <c r="AH174" s="21"/>
      <c r="AI174" s="21"/>
      <c r="AJ174" s="22">
        <v>44187</v>
      </c>
      <c r="AK174" s="18">
        <v>30</v>
      </c>
      <c r="AL174" s="19" t="s">
        <v>1767</v>
      </c>
      <c r="AM174" s="37">
        <f t="shared" ref="AM174:AM180" ca="1" si="26">(AK174-((TODAY())-AJ174))/AK174</f>
        <v>-37.1</v>
      </c>
      <c r="AN174" s="23">
        <v>1</v>
      </c>
      <c r="AO174" s="21"/>
      <c r="AP174" s="24">
        <v>1</v>
      </c>
      <c r="AQ174" s="38">
        <f t="shared" si="23"/>
        <v>1</v>
      </c>
      <c r="AR174" s="39">
        <f t="shared" si="19"/>
        <v>0</v>
      </c>
      <c r="AS174" s="39">
        <f t="shared" si="25"/>
        <v>1</v>
      </c>
      <c r="AT174" s="19" t="s">
        <v>1776</v>
      </c>
      <c r="AU174" s="19">
        <f t="shared" si="22"/>
        <v>0.5</v>
      </c>
      <c r="AV174" s="19">
        <f t="shared" si="20"/>
        <v>0.5</v>
      </c>
      <c r="AW174" s="19" t="str">
        <f t="shared" si="21"/>
        <v>Km</v>
      </c>
      <c r="AX174" s="33"/>
      <c r="AY174" s="33"/>
      <c r="AZ174" s="33"/>
      <c r="BA174" s="33"/>
    </row>
    <row r="175" spans="1:53" ht="129.94999999999999" customHeight="1" x14ac:dyDescent="0.25">
      <c r="A175" s="41"/>
      <c r="B175" s="44" t="s">
        <v>646</v>
      </c>
      <c r="C175" s="42"/>
      <c r="D175" s="32"/>
      <c r="E175" s="32" t="s">
        <v>652</v>
      </c>
      <c r="F175" s="32" t="s">
        <v>1790</v>
      </c>
      <c r="G175" s="41" t="s">
        <v>136</v>
      </c>
      <c r="H175" s="43" t="s">
        <v>131</v>
      </c>
      <c r="I175" s="43" t="s">
        <v>953</v>
      </c>
      <c r="J175" s="17"/>
      <c r="K175" s="32" t="s">
        <v>1791</v>
      </c>
      <c r="L175" s="32" t="s">
        <v>205</v>
      </c>
      <c r="M175" s="41">
        <v>1.8</v>
      </c>
      <c r="N175" s="32"/>
      <c r="O175" s="42">
        <v>9.1</v>
      </c>
      <c r="P175" s="41" t="s">
        <v>218</v>
      </c>
      <c r="Q175" s="32" t="s">
        <v>1792</v>
      </c>
      <c r="R175" s="32" t="s">
        <v>1793</v>
      </c>
      <c r="S175" s="32" t="s">
        <v>1794</v>
      </c>
      <c r="T175" s="32" t="s">
        <v>1795</v>
      </c>
      <c r="U175" s="32" t="s">
        <v>584</v>
      </c>
      <c r="V175" s="32" t="s">
        <v>1766</v>
      </c>
      <c r="W175" s="32" t="s">
        <v>761</v>
      </c>
      <c r="X175" s="41"/>
      <c r="Y175" s="32"/>
      <c r="Z175" s="22"/>
      <c r="AA175" s="22"/>
      <c r="AB175" s="22"/>
      <c r="AC175" s="22"/>
      <c r="AD175" s="32" t="s">
        <v>1796</v>
      </c>
      <c r="AE175" s="32" t="s">
        <v>1790</v>
      </c>
      <c r="AF175" s="36">
        <v>199998500</v>
      </c>
      <c r="AG175" s="22"/>
      <c r="AH175" s="21"/>
      <c r="AI175" s="21"/>
      <c r="AJ175" s="22">
        <v>44243</v>
      </c>
      <c r="AK175" s="18">
        <v>30</v>
      </c>
      <c r="AL175" s="19" t="s">
        <v>1797</v>
      </c>
      <c r="AM175" s="37">
        <f t="shared" ca="1" si="26"/>
        <v>-35.233333333333334</v>
      </c>
      <c r="AN175" s="23">
        <v>1</v>
      </c>
      <c r="AO175" s="21"/>
      <c r="AP175" s="24">
        <v>1</v>
      </c>
      <c r="AQ175" s="38">
        <f t="shared" si="23"/>
        <v>1</v>
      </c>
      <c r="AR175" s="39">
        <f t="shared" si="19"/>
        <v>0</v>
      </c>
      <c r="AS175" s="39">
        <f t="shared" si="25"/>
        <v>1</v>
      </c>
      <c r="AT175" s="19" t="s">
        <v>1798</v>
      </c>
      <c r="AU175" s="19">
        <f t="shared" si="22"/>
        <v>1.8</v>
      </c>
      <c r="AV175" s="19">
        <f t="shared" si="20"/>
        <v>1.8</v>
      </c>
      <c r="AW175" s="19" t="str">
        <f t="shared" si="21"/>
        <v>Km</v>
      </c>
      <c r="AX175" s="33"/>
      <c r="AY175" s="33"/>
      <c r="AZ175" s="33"/>
      <c r="BA175" s="33"/>
    </row>
    <row r="176" spans="1:53" ht="129.94999999999999" customHeight="1" x14ac:dyDescent="0.25">
      <c r="A176" s="41"/>
      <c r="B176" s="44" t="s">
        <v>646</v>
      </c>
      <c r="C176" s="42"/>
      <c r="D176" s="32"/>
      <c r="E176" s="32" t="s">
        <v>652</v>
      </c>
      <c r="F176" s="32" t="s">
        <v>1800</v>
      </c>
      <c r="G176" s="41" t="s">
        <v>136</v>
      </c>
      <c r="H176" s="43" t="s">
        <v>131</v>
      </c>
      <c r="I176" s="43" t="s">
        <v>953</v>
      </c>
      <c r="J176" s="17"/>
      <c r="K176" s="32" t="s">
        <v>1804</v>
      </c>
      <c r="L176" s="32" t="s">
        <v>205</v>
      </c>
      <c r="M176" s="41"/>
      <c r="N176" s="32"/>
      <c r="O176" s="42">
        <v>9.1</v>
      </c>
      <c r="P176" s="41" t="s">
        <v>218</v>
      </c>
      <c r="Q176" s="32" t="s">
        <v>1801</v>
      </c>
      <c r="R176" s="32" t="s">
        <v>1802</v>
      </c>
      <c r="S176" s="32"/>
      <c r="T176" s="32"/>
      <c r="U176" s="32" t="s">
        <v>584</v>
      </c>
      <c r="V176" s="32" t="s">
        <v>1766</v>
      </c>
      <c r="W176" s="32" t="s">
        <v>1782</v>
      </c>
      <c r="X176" s="41"/>
      <c r="Y176" s="32"/>
      <c r="Z176" s="22"/>
      <c r="AA176" s="22"/>
      <c r="AB176" s="22"/>
      <c r="AC176" s="22"/>
      <c r="AD176" s="32" t="s">
        <v>1799</v>
      </c>
      <c r="AE176" s="32" t="s">
        <v>1800</v>
      </c>
      <c r="AF176" s="36">
        <v>143464726.96000001</v>
      </c>
      <c r="AG176" s="22"/>
      <c r="AH176" s="21"/>
      <c r="AI176" s="21"/>
      <c r="AJ176" s="22">
        <v>44238</v>
      </c>
      <c r="AK176" s="18">
        <v>60</v>
      </c>
      <c r="AL176" s="19" t="s">
        <v>540</v>
      </c>
      <c r="AM176" s="37">
        <f t="shared" ca="1" si="26"/>
        <v>-17.2</v>
      </c>
      <c r="AN176" s="23">
        <v>1</v>
      </c>
      <c r="AO176" s="21"/>
      <c r="AP176" s="24">
        <v>1</v>
      </c>
      <c r="AQ176" s="38">
        <f t="shared" si="23"/>
        <v>1</v>
      </c>
      <c r="AR176" s="39">
        <f t="shared" si="19"/>
        <v>0</v>
      </c>
      <c r="AS176" s="39">
        <f t="shared" si="25"/>
        <v>1</v>
      </c>
      <c r="AT176" s="19" t="s">
        <v>1803</v>
      </c>
      <c r="AU176" s="19">
        <f t="shared" si="22"/>
        <v>0</v>
      </c>
      <c r="AV176" s="19">
        <f t="shared" si="20"/>
        <v>0</v>
      </c>
      <c r="AW176" s="19" t="str">
        <f t="shared" si="21"/>
        <v>Km</v>
      </c>
      <c r="AX176" s="33"/>
      <c r="AY176" s="33"/>
      <c r="AZ176" s="33"/>
      <c r="BA176" s="33"/>
    </row>
    <row r="177" spans="1:53" ht="129.94999999999999" customHeight="1" x14ac:dyDescent="0.25">
      <c r="A177" s="41"/>
      <c r="B177" s="44" t="s">
        <v>646</v>
      </c>
      <c r="C177" s="53" t="s">
        <v>604</v>
      </c>
      <c r="D177" s="32" t="s">
        <v>624</v>
      </c>
      <c r="E177" s="32" t="s">
        <v>652</v>
      </c>
      <c r="F177" s="32" t="s">
        <v>1819</v>
      </c>
      <c r="G177" s="41" t="s">
        <v>136</v>
      </c>
      <c r="H177" s="43" t="s">
        <v>131</v>
      </c>
      <c r="I177" s="43" t="s">
        <v>953</v>
      </c>
      <c r="J177" s="17"/>
      <c r="K177" s="32" t="s">
        <v>1821</v>
      </c>
      <c r="L177" s="32" t="s">
        <v>205</v>
      </c>
      <c r="M177" s="41">
        <v>47</v>
      </c>
      <c r="N177" s="32"/>
      <c r="O177" s="42">
        <v>9.1</v>
      </c>
      <c r="P177" s="41" t="s">
        <v>218</v>
      </c>
      <c r="Q177" s="32" t="s">
        <v>1822</v>
      </c>
      <c r="R177" s="32" t="s">
        <v>1823</v>
      </c>
      <c r="S177" s="32"/>
      <c r="T177" s="32"/>
      <c r="U177" s="32" t="s">
        <v>594</v>
      </c>
      <c r="V177" s="32" t="s">
        <v>1824</v>
      </c>
      <c r="W177" s="32"/>
      <c r="X177" s="41"/>
      <c r="Y177" s="32"/>
      <c r="Z177" s="22"/>
      <c r="AA177" s="22"/>
      <c r="AB177" s="22"/>
      <c r="AC177" s="22"/>
      <c r="AD177" s="32" t="s">
        <v>1820</v>
      </c>
      <c r="AE177" s="32" t="s">
        <v>1819</v>
      </c>
      <c r="AF177" s="36">
        <v>401295168</v>
      </c>
      <c r="AG177" s="22"/>
      <c r="AH177" s="21"/>
      <c r="AI177" s="21"/>
      <c r="AJ177" s="22">
        <v>44182</v>
      </c>
      <c r="AK177" s="18">
        <v>120</v>
      </c>
      <c r="AL177" s="19" t="s">
        <v>1825</v>
      </c>
      <c r="AM177" s="37">
        <f t="shared" ca="1" si="26"/>
        <v>-8.5666666666666664</v>
      </c>
      <c r="AN177" s="23">
        <v>1</v>
      </c>
      <c r="AO177" s="21"/>
      <c r="AP177" s="24">
        <v>1</v>
      </c>
      <c r="AQ177" s="38">
        <f t="shared" si="23"/>
        <v>1</v>
      </c>
      <c r="AR177" s="39">
        <f t="shared" si="19"/>
        <v>0</v>
      </c>
      <c r="AS177" s="39">
        <f t="shared" si="25"/>
        <v>1</v>
      </c>
      <c r="AT177" s="19" t="s">
        <v>1826</v>
      </c>
      <c r="AU177" s="19">
        <f t="shared" si="22"/>
        <v>47</v>
      </c>
      <c r="AV177" s="19">
        <f t="shared" si="20"/>
        <v>47</v>
      </c>
      <c r="AW177" s="19" t="str">
        <f t="shared" si="21"/>
        <v>Km</v>
      </c>
      <c r="AX177" s="33"/>
      <c r="AY177" s="33"/>
      <c r="AZ177" s="33"/>
      <c r="BA177" s="33"/>
    </row>
    <row r="178" spans="1:53" ht="129.94999999999999" customHeight="1" x14ac:dyDescent="0.25">
      <c r="A178" s="41"/>
      <c r="B178" s="44" t="s">
        <v>646</v>
      </c>
      <c r="C178" s="53" t="s">
        <v>604</v>
      </c>
      <c r="D178" s="32" t="s">
        <v>624</v>
      </c>
      <c r="E178" s="32" t="s">
        <v>652</v>
      </c>
      <c r="F178" s="32" t="s">
        <v>1827</v>
      </c>
      <c r="G178" s="41" t="s">
        <v>136</v>
      </c>
      <c r="H178" s="43" t="s">
        <v>131</v>
      </c>
      <c r="I178" s="43" t="s">
        <v>953</v>
      </c>
      <c r="J178" s="17"/>
      <c r="K178" s="32" t="s">
        <v>1821</v>
      </c>
      <c r="L178" s="32" t="s">
        <v>205</v>
      </c>
      <c r="M178" s="41">
        <v>71</v>
      </c>
      <c r="N178" s="32"/>
      <c r="O178" s="42">
        <v>9.1</v>
      </c>
      <c r="P178" s="41" t="s">
        <v>218</v>
      </c>
      <c r="Q178" s="32" t="s">
        <v>1829</v>
      </c>
      <c r="R178" s="32" t="s">
        <v>1830</v>
      </c>
      <c r="S178" s="32" t="s">
        <v>1836</v>
      </c>
      <c r="T178" s="32" t="s">
        <v>1837</v>
      </c>
      <c r="U178" s="32" t="s">
        <v>1831</v>
      </c>
      <c r="V178" s="32" t="s">
        <v>1838</v>
      </c>
      <c r="W178" s="32"/>
      <c r="X178" s="41"/>
      <c r="Y178" s="32"/>
      <c r="Z178" s="22"/>
      <c r="AA178" s="22"/>
      <c r="AB178" s="22"/>
      <c r="AC178" s="22"/>
      <c r="AD178" s="32" t="s">
        <v>1828</v>
      </c>
      <c r="AE178" s="32" t="s">
        <v>1827</v>
      </c>
      <c r="AF178" s="36">
        <v>2573263836</v>
      </c>
      <c r="AG178" s="22"/>
      <c r="AH178" s="21"/>
      <c r="AI178" s="21"/>
      <c r="AJ178" s="22">
        <v>44182</v>
      </c>
      <c r="AK178" s="18">
        <v>150</v>
      </c>
      <c r="AL178" s="19" t="s">
        <v>1825</v>
      </c>
      <c r="AM178" s="37">
        <f t="shared" ca="1" si="26"/>
        <v>-6.6533333333333333</v>
      </c>
      <c r="AN178" s="23">
        <v>1</v>
      </c>
      <c r="AO178" s="21"/>
      <c r="AP178" s="24">
        <v>1</v>
      </c>
      <c r="AQ178" s="38">
        <f t="shared" si="23"/>
        <v>1</v>
      </c>
      <c r="AR178" s="39">
        <f t="shared" si="19"/>
        <v>0</v>
      </c>
      <c r="AS178" s="39">
        <f t="shared" si="25"/>
        <v>1</v>
      </c>
      <c r="AT178" s="19" t="s">
        <v>1832</v>
      </c>
      <c r="AU178" s="19">
        <f t="shared" si="22"/>
        <v>71</v>
      </c>
      <c r="AV178" s="19">
        <f t="shared" si="20"/>
        <v>71</v>
      </c>
      <c r="AW178" s="19" t="str">
        <f t="shared" si="21"/>
        <v>Km</v>
      </c>
      <c r="AX178" s="33"/>
      <c r="AY178" s="33"/>
      <c r="AZ178" s="33"/>
      <c r="BA178" s="33"/>
    </row>
    <row r="179" spans="1:53" ht="129.94999999999999" customHeight="1" x14ac:dyDescent="0.25">
      <c r="A179" s="41"/>
      <c r="B179" s="44" t="s">
        <v>646</v>
      </c>
      <c r="C179" s="42"/>
      <c r="D179" s="32"/>
      <c r="E179" s="32" t="s">
        <v>652</v>
      </c>
      <c r="F179" s="32" t="s">
        <v>1868</v>
      </c>
      <c r="G179" s="41" t="s">
        <v>136</v>
      </c>
      <c r="H179" s="43" t="s">
        <v>131</v>
      </c>
      <c r="I179" s="43" t="s">
        <v>953</v>
      </c>
      <c r="J179" s="17"/>
      <c r="K179" s="32" t="s">
        <v>1879</v>
      </c>
      <c r="L179" s="32" t="s">
        <v>205</v>
      </c>
      <c r="M179" s="41"/>
      <c r="N179" s="32"/>
      <c r="O179" s="42">
        <v>9.1</v>
      </c>
      <c r="P179" s="41" t="s">
        <v>218</v>
      </c>
      <c r="Q179" s="45" t="s">
        <v>1869</v>
      </c>
      <c r="R179" s="45" t="s">
        <v>1870</v>
      </c>
      <c r="S179" s="32"/>
      <c r="T179" s="32"/>
      <c r="U179" s="32" t="s">
        <v>584</v>
      </c>
      <c r="V179" s="40" t="s">
        <v>1871</v>
      </c>
      <c r="W179" s="32" t="s">
        <v>1872</v>
      </c>
      <c r="X179" s="41"/>
      <c r="Y179" s="32"/>
      <c r="Z179" s="22"/>
      <c r="AA179" s="22"/>
      <c r="AB179" s="22"/>
      <c r="AC179" s="22"/>
      <c r="AD179" s="32" t="s">
        <v>1873</v>
      </c>
      <c r="AE179" s="32" t="s">
        <v>1868</v>
      </c>
      <c r="AF179" s="36">
        <v>191528134</v>
      </c>
      <c r="AG179" s="22"/>
      <c r="AH179" s="21"/>
      <c r="AI179" s="21"/>
      <c r="AJ179" s="22">
        <v>44183</v>
      </c>
      <c r="AK179" s="18">
        <v>60</v>
      </c>
      <c r="AL179" s="19" t="s">
        <v>1874</v>
      </c>
      <c r="AM179" s="37">
        <f t="shared" ca="1" si="26"/>
        <v>-18.116666666666667</v>
      </c>
      <c r="AN179" s="23">
        <v>1</v>
      </c>
      <c r="AO179" s="21"/>
      <c r="AP179" s="24">
        <v>1</v>
      </c>
      <c r="AQ179" s="38">
        <f t="shared" si="23"/>
        <v>1</v>
      </c>
      <c r="AR179" s="39">
        <f t="shared" si="19"/>
        <v>0</v>
      </c>
      <c r="AS179" s="39">
        <f t="shared" si="25"/>
        <v>1</v>
      </c>
      <c r="AT179" s="19" t="s">
        <v>1875</v>
      </c>
      <c r="AU179" s="19">
        <f t="shared" si="22"/>
        <v>0</v>
      </c>
      <c r="AV179" s="19">
        <f t="shared" si="20"/>
        <v>0</v>
      </c>
      <c r="AW179" s="19" t="str">
        <f t="shared" si="21"/>
        <v>Km</v>
      </c>
      <c r="AX179" s="33"/>
      <c r="AY179" s="33"/>
      <c r="AZ179" s="33"/>
      <c r="BA179" s="33"/>
    </row>
    <row r="180" spans="1:53" ht="129.94999999999999" customHeight="1" x14ac:dyDescent="0.25">
      <c r="A180" s="41"/>
      <c r="B180" s="44" t="s">
        <v>646</v>
      </c>
      <c r="C180" s="42"/>
      <c r="D180" s="32"/>
      <c r="E180" s="32" t="s">
        <v>652</v>
      </c>
      <c r="F180" s="32" t="s">
        <v>1895</v>
      </c>
      <c r="G180" s="41" t="s">
        <v>136</v>
      </c>
      <c r="H180" s="43" t="s">
        <v>131</v>
      </c>
      <c r="I180" s="43" t="s">
        <v>953</v>
      </c>
      <c r="J180" s="17"/>
      <c r="K180" s="32" t="s">
        <v>1902</v>
      </c>
      <c r="L180" s="32" t="s">
        <v>205</v>
      </c>
      <c r="M180" s="41"/>
      <c r="N180" s="32"/>
      <c r="O180" s="42">
        <v>9.1</v>
      </c>
      <c r="P180" s="41" t="s">
        <v>218</v>
      </c>
      <c r="Q180" s="45" t="s">
        <v>1897</v>
      </c>
      <c r="R180" s="45" t="s">
        <v>1898</v>
      </c>
      <c r="S180" s="32"/>
      <c r="T180" s="32"/>
      <c r="U180" s="32" t="s">
        <v>584</v>
      </c>
      <c r="V180" s="32" t="s">
        <v>1871</v>
      </c>
      <c r="W180" s="32" t="s">
        <v>1899</v>
      </c>
      <c r="X180" s="41"/>
      <c r="Y180" s="32"/>
      <c r="Z180" s="22"/>
      <c r="AA180" s="22"/>
      <c r="AB180" s="22"/>
      <c r="AC180" s="22"/>
      <c r="AD180" s="32" t="s">
        <v>1896</v>
      </c>
      <c r="AE180" s="32" t="s">
        <v>1895</v>
      </c>
      <c r="AF180" s="36">
        <v>181328787.25999999</v>
      </c>
      <c r="AG180" s="22"/>
      <c r="AH180" s="21"/>
      <c r="AI180" s="21"/>
      <c r="AJ180" s="22">
        <v>44183</v>
      </c>
      <c r="AK180" s="18">
        <v>60</v>
      </c>
      <c r="AL180" s="19" t="s">
        <v>1900</v>
      </c>
      <c r="AM180" s="37">
        <f t="shared" ca="1" si="26"/>
        <v>-18.116666666666667</v>
      </c>
      <c r="AN180" s="23">
        <v>1</v>
      </c>
      <c r="AO180" s="21"/>
      <c r="AP180" s="24">
        <v>1</v>
      </c>
      <c r="AQ180" s="38">
        <f t="shared" si="23"/>
        <v>1</v>
      </c>
      <c r="AR180" s="39">
        <f t="shared" si="19"/>
        <v>0</v>
      </c>
      <c r="AS180" s="39">
        <f t="shared" si="25"/>
        <v>1</v>
      </c>
      <c r="AT180" s="19" t="s">
        <v>1901</v>
      </c>
      <c r="AU180" s="19">
        <f t="shared" si="22"/>
        <v>0</v>
      </c>
      <c r="AV180" s="19">
        <f t="shared" si="20"/>
        <v>0</v>
      </c>
      <c r="AW180" s="19" t="str">
        <f t="shared" si="21"/>
        <v>Km</v>
      </c>
      <c r="AX180" s="33"/>
      <c r="AY180" s="33"/>
      <c r="AZ180" s="33"/>
      <c r="BA180" s="33"/>
    </row>
    <row r="181" spans="1:53" ht="129.94999999999999" customHeight="1" x14ac:dyDescent="0.25">
      <c r="A181" s="41"/>
      <c r="B181" s="44" t="s">
        <v>646</v>
      </c>
      <c r="C181" s="42" t="s">
        <v>618</v>
      </c>
      <c r="D181" s="32" t="s">
        <v>640</v>
      </c>
      <c r="E181" s="32" t="s">
        <v>1917</v>
      </c>
      <c r="F181" s="32" t="s">
        <v>858</v>
      </c>
      <c r="G181" s="41" t="s">
        <v>144</v>
      </c>
      <c r="H181" s="43" t="s">
        <v>131</v>
      </c>
      <c r="I181" s="43" t="s">
        <v>953</v>
      </c>
      <c r="J181" s="17">
        <v>189325000</v>
      </c>
      <c r="K181" s="32" t="s">
        <v>834</v>
      </c>
      <c r="L181" s="32" t="s">
        <v>205</v>
      </c>
      <c r="M181" s="41">
        <v>0.36</v>
      </c>
      <c r="N181" s="32"/>
      <c r="O181" s="42" t="s">
        <v>214</v>
      </c>
      <c r="P181" s="41"/>
      <c r="Q181" s="32"/>
      <c r="R181" s="32"/>
      <c r="S181" s="32" t="s">
        <v>859</v>
      </c>
      <c r="T181" s="32" t="s">
        <v>860</v>
      </c>
      <c r="U181" s="32" t="s">
        <v>586</v>
      </c>
      <c r="V181" s="32" t="s">
        <v>861</v>
      </c>
      <c r="W181" s="32" t="s">
        <v>862</v>
      </c>
      <c r="X181" s="41"/>
      <c r="Y181" s="32"/>
      <c r="Z181" s="22"/>
      <c r="AA181" s="22"/>
      <c r="AB181" s="22"/>
      <c r="AC181" s="22"/>
      <c r="AD181" s="32" t="s">
        <v>863</v>
      </c>
      <c r="AE181" s="32" t="s">
        <v>864</v>
      </c>
      <c r="AF181" s="36">
        <v>189325000</v>
      </c>
      <c r="AG181" s="22"/>
      <c r="AH181" s="21"/>
      <c r="AI181" s="21"/>
      <c r="AJ181" s="22">
        <v>44424</v>
      </c>
      <c r="AK181" s="18">
        <v>90</v>
      </c>
      <c r="AL181" s="19" t="s">
        <v>570</v>
      </c>
      <c r="AM181" s="37">
        <v>0.87</v>
      </c>
      <c r="AN181" s="23">
        <v>1</v>
      </c>
      <c r="AO181" s="23">
        <v>0</v>
      </c>
      <c r="AP181" s="24">
        <v>1</v>
      </c>
      <c r="AQ181" s="38">
        <f t="shared" si="23"/>
        <v>1</v>
      </c>
      <c r="AR181" s="39">
        <f t="shared" si="19"/>
        <v>0</v>
      </c>
      <c r="AS181" s="39">
        <f t="shared" si="25"/>
        <v>1</v>
      </c>
      <c r="AT181" s="19" t="s">
        <v>865</v>
      </c>
      <c r="AU181" s="19">
        <f t="shared" si="22"/>
        <v>0.36</v>
      </c>
      <c r="AV181" s="19">
        <f t="shared" si="20"/>
        <v>0.36</v>
      </c>
      <c r="AW181" s="19" t="str">
        <f t="shared" si="21"/>
        <v>Km</v>
      </c>
      <c r="AX181" s="33"/>
      <c r="AY181" s="33"/>
      <c r="AZ181" s="33"/>
      <c r="BA181" s="33"/>
    </row>
    <row r="182" spans="1:53" ht="129.94999999999999" customHeight="1" x14ac:dyDescent="0.25">
      <c r="A182" s="41"/>
      <c r="B182" s="44" t="s">
        <v>646</v>
      </c>
      <c r="C182" s="42" t="s">
        <v>618</v>
      </c>
      <c r="D182" s="32" t="s">
        <v>640</v>
      </c>
      <c r="E182" s="32" t="s">
        <v>667</v>
      </c>
      <c r="F182" s="32" t="s">
        <v>919</v>
      </c>
      <c r="G182" s="41" t="s">
        <v>144</v>
      </c>
      <c r="H182" s="43" t="s">
        <v>131</v>
      </c>
      <c r="I182" s="43" t="s">
        <v>953</v>
      </c>
      <c r="J182" s="17">
        <v>8000000</v>
      </c>
      <c r="K182" s="32" t="s">
        <v>894</v>
      </c>
      <c r="L182" s="32" t="s">
        <v>205</v>
      </c>
      <c r="M182" s="41">
        <v>10</v>
      </c>
      <c r="N182" s="32" t="s">
        <v>920</v>
      </c>
      <c r="O182" s="42" t="s">
        <v>214</v>
      </c>
      <c r="P182" s="41" t="s">
        <v>1322</v>
      </c>
      <c r="Q182" s="32"/>
      <c r="R182" s="32"/>
      <c r="S182" s="32" t="s">
        <v>1319</v>
      </c>
      <c r="T182" s="32" t="s">
        <v>1318</v>
      </c>
      <c r="U182" s="32" t="s">
        <v>308</v>
      </c>
      <c r="V182" s="32" t="s">
        <v>921</v>
      </c>
      <c r="W182" s="32" t="s">
        <v>922</v>
      </c>
      <c r="X182" s="41" t="s">
        <v>923</v>
      </c>
      <c r="Y182" s="32">
        <v>5</v>
      </c>
      <c r="Z182" s="22"/>
      <c r="AA182" s="22"/>
      <c r="AB182" s="22"/>
      <c r="AC182" s="22"/>
      <c r="AD182" s="32"/>
      <c r="AE182" s="32" t="s">
        <v>924</v>
      </c>
      <c r="AF182" s="36">
        <v>8000000</v>
      </c>
      <c r="AG182" s="22"/>
      <c r="AH182" s="21"/>
      <c r="AI182" s="36"/>
      <c r="AJ182" s="22" t="s">
        <v>925</v>
      </c>
      <c r="AK182" s="18"/>
      <c r="AL182" s="19" t="s">
        <v>561</v>
      </c>
      <c r="AM182" s="37" t="e">
        <f ca="1">(AK182-((TODAY())-AJ182))/AK182</f>
        <v>#VALUE!</v>
      </c>
      <c r="AN182" s="23">
        <v>1</v>
      </c>
      <c r="AO182" s="23">
        <v>1</v>
      </c>
      <c r="AP182" s="24">
        <v>1</v>
      </c>
      <c r="AQ182" s="38">
        <f t="shared" ref="AQ182:AQ213" si="27">AN182</f>
        <v>1</v>
      </c>
      <c r="AR182" s="39">
        <f t="shared" si="19"/>
        <v>0</v>
      </c>
      <c r="AS182" s="39">
        <f t="shared" si="25"/>
        <v>1</v>
      </c>
      <c r="AT182" s="19" t="s">
        <v>926</v>
      </c>
      <c r="AU182" s="19">
        <f t="shared" si="22"/>
        <v>10</v>
      </c>
      <c r="AV182" s="19">
        <f t="shared" si="20"/>
        <v>10</v>
      </c>
      <c r="AW182" s="19" t="str">
        <f t="shared" si="21"/>
        <v>Km</v>
      </c>
      <c r="AX182" s="33"/>
      <c r="AY182" s="33"/>
      <c r="AZ182" s="33"/>
      <c r="BA182" s="33"/>
    </row>
    <row r="183" spans="1:53" ht="129.94999999999999" customHeight="1" x14ac:dyDescent="0.25">
      <c r="A183" s="41"/>
      <c r="B183" s="44" t="s">
        <v>646</v>
      </c>
      <c r="C183" s="53" t="s">
        <v>604</v>
      </c>
      <c r="D183" s="32" t="s">
        <v>624</v>
      </c>
      <c r="E183" s="32" t="s">
        <v>652</v>
      </c>
      <c r="F183" s="32" t="s">
        <v>2023</v>
      </c>
      <c r="G183" s="41" t="s">
        <v>144</v>
      </c>
      <c r="H183" s="43" t="s">
        <v>131</v>
      </c>
      <c r="I183" s="43" t="s">
        <v>953</v>
      </c>
      <c r="J183" s="17"/>
      <c r="K183" s="32" t="s">
        <v>2025</v>
      </c>
      <c r="L183" s="32" t="s">
        <v>205</v>
      </c>
      <c r="M183" s="41">
        <v>279</v>
      </c>
      <c r="N183" s="41" t="s">
        <v>218</v>
      </c>
      <c r="O183" s="42" t="s">
        <v>214</v>
      </c>
      <c r="P183" s="41" t="s">
        <v>218</v>
      </c>
      <c r="Q183" s="45"/>
      <c r="R183" s="45"/>
      <c r="S183" s="32"/>
      <c r="T183" s="32"/>
      <c r="U183" s="32"/>
      <c r="V183" s="32"/>
      <c r="W183" s="32"/>
      <c r="X183" s="41"/>
      <c r="Y183" s="32"/>
      <c r="Z183" s="22"/>
      <c r="AA183" s="22"/>
      <c r="AB183" s="22"/>
      <c r="AC183" s="22"/>
      <c r="AD183" s="32" t="s">
        <v>2028</v>
      </c>
      <c r="AE183" s="32" t="s">
        <v>2023</v>
      </c>
      <c r="AF183" s="36">
        <v>4893177025</v>
      </c>
      <c r="AG183" s="22"/>
      <c r="AH183" s="21"/>
      <c r="AI183" s="21"/>
      <c r="AJ183" s="22">
        <v>44183</v>
      </c>
      <c r="AK183" s="18">
        <v>90</v>
      </c>
      <c r="AL183" s="19" t="s">
        <v>1797</v>
      </c>
      <c r="AM183" s="37">
        <f ca="1">(AK183-((TODAY())-AJ183))/AK183</f>
        <v>-11.744444444444444</v>
      </c>
      <c r="AN183" s="23">
        <v>1</v>
      </c>
      <c r="AO183" s="21"/>
      <c r="AP183" s="24">
        <v>1</v>
      </c>
      <c r="AQ183" s="38">
        <f t="shared" si="27"/>
        <v>1</v>
      </c>
      <c r="AR183" s="39">
        <f t="shared" si="19"/>
        <v>0</v>
      </c>
      <c r="AS183" s="39">
        <f t="shared" si="25"/>
        <v>1</v>
      </c>
      <c r="AT183" s="19" t="s">
        <v>2024</v>
      </c>
      <c r="AU183" s="19">
        <f t="shared" si="22"/>
        <v>279</v>
      </c>
      <c r="AV183" s="19">
        <f t="shared" si="20"/>
        <v>279</v>
      </c>
      <c r="AW183" s="19" t="str">
        <f t="shared" si="21"/>
        <v>Km</v>
      </c>
      <c r="AX183" s="33"/>
      <c r="AY183" s="33"/>
      <c r="AZ183" s="33"/>
      <c r="BA183" s="33"/>
    </row>
    <row r="184" spans="1:53" ht="129.94999999999999" customHeight="1" x14ac:dyDescent="0.25">
      <c r="A184" s="41"/>
      <c r="B184" s="44" t="s">
        <v>646</v>
      </c>
      <c r="C184" s="53" t="s">
        <v>615</v>
      </c>
      <c r="D184" s="32" t="s">
        <v>637</v>
      </c>
      <c r="E184" s="32" t="s">
        <v>1309</v>
      </c>
      <c r="F184" s="32" t="s">
        <v>767</v>
      </c>
      <c r="G184" s="41" t="s">
        <v>145</v>
      </c>
      <c r="H184" s="43" t="s">
        <v>131</v>
      </c>
      <c r="I184" s="43" t="s">
        <v>953</v>
      </c>
      <c r="J184" s="17">
        <v>2500000000</v>
      </c>
      <c r="K184" s="32" t="s">
        <v>768</v>
      </c>
      <c r="L184" s="32" t="s">
        <v>2048</v>
      </c>
      <c r="M184" s="41">
        <v>6</v>
      </c>
      <c r="N184" s="32" t="s">
        <v>769</v>
      </c>
      <c r="O184" s="42" t="s">
        <v>221</v>
      </c>
      <c r="P184" s="41" t="s">
        <v>757</v>
      </c>
      <c r="Q184" s="32" t="s">
        <v>1515</v>
      </c>
      <c r="R184" s="32" t="s">
        <v>1514</v>
      </c>
      <c r="S184" s="32" t="s">
        <v>770</v>
      </c>
      <c r="T184" s="32" t="s">
        <v>771</v>
      </c>
      <c r="U184" s="32" t="s">
        <v>593</v>
      </c>
      <c r="V184" s="32" t="s">
        <v>363</v>
      </c>
      <c r="W184" s="32" t="s">
        <v>364</v>
      </c>
      <c r="X184" s="41" t="s">
        <v>772</v>
      </c>
      <c r="Y184" s="32"/>
      <c r="Z184" s="22"/>
      <c r="AA184" s="22"/>
      <c r="AB184" s="22"/>
      <c r="AC184" s="22"/>
      <c r="AD184" s="32" t="s">
        <v>773</v>
      </c>
      <c r="AE184" s="32" t="s">
        <v>767</v>
      </c>
      <c r="AF184" s="36">
        <v>2340527718.5999999</v>
      </c>
      <c r="AG184" s="22"/>
      <c r="AH184" s="21"/>
      <c r="AI184" s="21"/>
      <c r="AJ184" s="22">
        <v>44054</v>
      </c>
      <c r="AK184" s="18">
        <v>60</v>
      </c>
      <c r="AL184" s="19" t="s">
        <v>551</v>
      </c>
      <c r="AM184" s="37">
        <v>1</v>
      </c>
      <c r="AN184" s="23">
        <v>1</v>
      </c>
      <c r="AO184" s="23">
        <v>1</v>
      </c>
      <c r="AP184" s="24">
        <v>1</v>
      </c>
      <c r="AQ184" s="38">
        <f t="shared" si="27"/>
        <v>1</v>
      </c>
      <c r="AR184" s="39">
        <f t="shared" si="19"/>
        <v>0</v>
      </c>
      <c r="AS184" s="39">
        <f t="shared" si="25"/>
        <v>1</v>
      </c>
      <c r="AT184" s="19" t="s">
        <v>774</v>
      </c>
      <c r="AU184" s="19">
        <f t="shared" si="22"/>
        <v>6</v>
      </c>
      <c r="AV184" s="19">
        <f t="shared" si="20"/>
        <v>6</v>
      </c>
      <c r="AW184" s="19" t="str">
        <f t="shared" si="21"/>
        <v>Nbr carrefour réhabilité</v>
      </c>
      <c r="AX184" s="33" t="s">
        <v>766</v>
      </c>
      <c r="AY184" s="33"/>
      <c r="AZ184" s="33"/>
      <c r="BA184" s="33"/>
    </row>
    <row r="185" spans="1:53" ht="129.94999999999999" customHeight="1" x14ac:dyDescent="0.25">
      <c r="A185" s="41"/>
      <c r="B185" s="44" t="s">
        <v>646</v>
      </c>
      <c r="C185" s="53" t="s">
        <v>615</v>
      </c>
      <c r="D185" s="32" t="s">
        <v>637</v>
      </c>
      <c r="E185" s="32" t="s">
        <v>1309</v>
      </c>
      <c r="F185" s="32" t="s">
        <v>754</v>
      </c>
      <c r="G185" s="41" t="s">
        <v>145</v>
      </c>
      <c r="H185" s="43" t="s">
        <v>131</v>
      </c>
      <c r="I185" s="43" t="s">
        <v>953</v>
      </c>
      <c r="J185" s="17">
        <v>800000000</v>
      </c>
      <c r="K185" s="32" t="s">
        <v>755</v>
      </c>
      <c r="L185" s="32" t="s">
        <v>205</v>
      </c>
      <c r="M185" s="41">
        <v>0.76</v>
      </c>
      <c r="N185" s="32" t="s">
        <v>756</v>
      </c>
      <c r="O185" s="42" t="s">
        <v>221</v>
      </c>
      <c r="P185" s="41" t="s">
        <v>757</v>
      </c>
      <c r="Q185" s="32" t="s">
        <v>758</v>
      </c>
      <c r="R185" s="32"/>
      <c r="S185" s="32" t="s">
        <v>759</v>
      </c>
      <c r="T185" s="32" t="s">
        <v>760</v>
      </c>
      <c r="U185" s="32" t="s">
        <v>593</v>
      </c>
      <c r="V185" s="32" t="s">
        <v>363</v>
      </c>
      <c r="W185" s="32" t="s">
        <v>364</v>
      </c>
      <c r="X185" s="41" t="s">
        <v>762</v>
      </c>
      <c r="Y185" s="32"/>
      <c r="Z185" s="22"/>
      <c r="AA185" s="22"/>
      <c r="AB185" s="22"/>
      <c r="AC185" s="22"/>
      <c r="AD185" s="32" t="s">
        <v>763</v>
      </c>
      <c r="AE185" s="32" t="s">
        <v>754</v>
      </c>
      <c r="AF185" s="36">
        <v>994929733.20000005</v>
      </c>
      <c r="AG185" s="22"/>
      <c r="AH185" s="21"/>
      <c r="AI185" s="21"/>
      <c r="AJ185" s="22">
        <v>44054</v>
      </c>
      <c r="AK185" s="18">
        <v>90</v>
      </c>
      <c r="AL185" s="19" t="s">
        <v>764</v>
      </c>
      <c r="AM185" s="37">
        <v>1</v>
      </c>
      <c r="AN185" s="23">
        <v>0.99</v>
      </c>
      <c r="AO185" s="23">
        <v>0.8</v>
      </c>
      <c r="AP185" s="24">
        <v>0.99</v>
      </c>
      <c r="AQ185" s="38">
        <f t="shared" si="27"/>
        <v>0.99</v>
      </c>
      <c r="AR185" s="39">
        <f t="shared" si="19"/>
        <v>0</v>
      </c>
      <c r="AS185" s="39">
        <v>0.99</v>
      </c>
      <c r="AT185" s="19" t="s">
        <v>765</v>
      </c>
      <c r="AU185" s="19">
        <f t="shared" si="22"/>
        <v>0.76</v>
      </c>
      <c r="AV185" s="19">
        <f t="shared" si="20"/>
        <v>0.75239999999999996</v>
      </c>
      <c r="AW185" s="19" t="str">
        <f t="shared" si="21"/>
        <v>Km</v>
      </c>
      <c r="AX185" s="33" t="s">
        <v>766</v>
      </c>
      <c r="AY185" s="33"/>
      <c r="AZ185" s="33"/>
      <c r="BA185" s="33"/>
    </row>
    <row r="186" spans="1:53" ht="129.94999999999999" customHeight="1" x14ac:dyDescent="0.25">
      <c r="A186" s="41"/>
      <c r="B186" s="44" t="s">
        <v>647</v>
      </c>
      <c r="C186" s="42" t="s">
        <v>617</v>
      </c>
      <c r="D186" s="32" t="s">
        <v>639</v>
      </c>
      <c r="E186" s="32" t="s">
        <v>655</v>
      </c>
      <c r="F186" s="32" t="s">
        <v>494</v>
      </c>
      <c r="G186" s="41" t="s">
        <v>132</v>
      </c>
      <c r="H186" s="43" t="s">
        <v>131</v>
      </c>
      <c r="I186" s="43" t="s">
        <v>953</v>
      </c>
      <c r="J186" s="17" t="s">
        <v>134</v>
      </c>
      <c r="K186" s="32" t="s">
        <v>157</v>
      </c>
      <c r="L186" s="32" t="s">
        <v>205</v>
      </c>
      <c r="M186" s="41">
        <v>22</v>
      </c>
      <c r="N186" s="32" t="s">
        <v>215</v>
      </c>
      <c r="O186" s="42" t="s">
        <v>214</v>
      </c>
      <c r="P186" s="41" t="s">
        <v>215</v>
      </c>
      <c r="Q186" s="32"/>
      <c r="R186" s="32"/>
      <c r="S186" s="32"/>
      <c r="T186" s="32"/>
      <c r="U186" s="32" t="s">
        <v>585</v>
      </c>
      <c r="V186" s="32" t="s">
        <v>314</v>
      </c>
      <c r="W186" s="32" t="s">
        <v>315</v>
      </c>
      <c r="X186" s="41" t="s">
        <v>1280</v>
      </c>
      <c r="Y186" s="32">
        <v>75</v>
      </c>
      <c r="Z186" s="22"/>
      <c r="AA186" s="22"/>
      <c r="AB186" s="22"/>
      <c r="AC186" s="22"/>
      <c r="AD186" s="32" t="s">
        <v>1382</v>
      </c>
      <c r="AE186" s="32" t="s">
        <v>494</v>
      </c>
      <c r="AF186" s="36">
        <v>1090562000</v>
      </c>
      <c r="AG186" s="22"/>
      <c r="AH186" s="21"/>
      <c r="AI186" s="21"/>
      <c r="AJ186" s="22">
        <v>44424</v>
      </c>
      <c r="AK186" s="18">
        <v>90</v>
      </c>
      <c r="AL186" s="19" t="s">
        <v>536</v>
      </c>
      <c r="AM186" s="37">
        <v>0.9</v>
      </c>
      <c r="AN186" s="23">
        <v>0.98</v>
      </c>
      <c r="AO186" s="21">
        <v>0</v>
      </c>
      <c r="AP186" s="24">
        <v>0.98</v>
      </c>
      <c r="AQ186" s="38">
        <f t="shared" si="27"/>
        <v>0.98</v>
      </c>
      <c r="AR186" s="39">
        <f t="shared" si="19"/>
        <v>0</v>
      </c>
      <c r="AS186" s="39">
        <f t="shared" ref="AS186:AS217" si="28">AN186</f>
        <v>0.98</v>
      </c>
      <c r="AT186" s="19" t="s">
        <v>1631</v>
      </c>
      <c r="AU186" s="19">
        <f t="shared" si="22"/>
        <v>22</v>
      </c>
      <c r="AV186" s="19">
        <f t="shared" si="20"/>
        <v>21.56</v>
      </c>
      <c r="AW186" s="19" t="str">
        <f t="shared" si="21"/>
        <v>Km</v>
      </c>
      <c r="AX186" s="33"/>
      <c r="AY186" s="33"/>
      <c r="AZ186" s="33"/>
      <c r="BA186" s="33"/>
    </row>
    <row r="187" spans="1:53" ht="129.94999999999999" customHeight="1" x14ac:dyDescent="0.25">
      <c r="A187" s="41"/>
      <c r="B187" s="44" t="s">
        <v>647</v>
      </c>
      <c r="C187" s="42" t="s">
        <v>617</v>
      </c>
      <c r="D187" s="32" t="s">
        <v>639</v>
      </c>
      <c r="E187" s="32" t="s">
        <v>655</v>
      </c>
      <c r="F187" s="32" t="s">
        <v>495</v>
      </c>
      <c r="G187" s="41" t="s">
        <v>132</v>
      </c>
      <c r="H187" s="43" t="s">
        <v>131</v>
      </c>
      <c r="I187" s="43" t="s">
        <v>953</v>
      </c>
      <c r="J187" s="17" t="s">
        <v>134</v>
      </c>
      <c r="K187" s="32" t="s">
        <v>158</v>
      </c>
      <c r="L187" s="32" t="s">
        <v>205</v>
      </c>
      <c r="M187" s="41">
        <v>3</v>
      </c>
      <c r="N187" s="32" t="s">
        <v>215</v>
      </c>
      <c r="O187" s="42" t="s">
        <v>214</v>
      </c>
      <c r="P187" s="41" t="s">
        <v>215</v>
      </c>
      <c r="Q187" s="32"/>
      <c r="R187" s="32"/>
      <c r="S187" s="32"/>
      <c r="T187" s="32"/>
      <c r="U187" s="32" t="s">
        <v>585</v>
      </c>
      <c r="V187" s="32" t="s">
        <v>316</v>
      </c>
      <c r="W187" s="32" t="s">
        <v>317</v>
      </c>
      <c r="X187" s="41" t="s">
        <v>1280</v>
      </c>
      <c r="Y187" s="32">
        <v>70</v>
      </c>
      <c r="Z187" s="22"/>
      <c r="AA187" s="22"/>
      <c r="AB187" s="22"/>
      <c r="AC187" s="22"/>
      <c r="AD187" s="32" t="s">
        <v>1383</v>
      </c>
      <c r="AE187" s="32" t="s">
        <v>495</v>
      </c>
      <c r="AF187" s="36">
        <v>897932300</v>
      </c>
      <c r="AG187" s="22"/>
      <c r="AH187" s="21"/>
      <c r="AI187" s="21"/>
      <c r="AJ187" s="22">
        <v>44424</v>
      </c>
      <c r="AK187" s="18">
        <v>90</v>
      </c>
      <c r="AL187" s="19" t="s">
        <v>537</v>
      </c>
      <c r="AM187" s="37">
        <v>0.9</v>
      </c>
      <c r="AN187" s="23">
        <v>0.98</v>
      </c>
      <c r="AO187" s="21">
        <v>0</v>
      </c>
      <c r="AP187" s="24">
        <v>0.98</v>
      </c>
      <c r="AQ187" s="38">
        <f t="shared" si="27"/>
        <v>0.98</v>
      </c>
      <c r="AR187" s="39">
        <f t="shared" si="19"/>
        <v>0</v>
      </c>
      <c r="AS187" s="39">
        <f t="shared" si="28"/>
        <v>0.98</v>
      </c>
      <c r="AT187" s="19" t="s">
        <v>1384</v>
      </c>
      <c r="AU187" s="19">
        <f t="shared" si="22"/>
        <v>3</v>
      </c>
      <c r="AV187" s="19">
        <f t="shared" si="20"/>
        <v>2.94</v>
      </c>
      <c r="AW187" s="19" t="str">
        <f t="shared" si="21"/>
        <v>Km</v>
      </c>
      <c r="AX187" s="33"/>
      <c r="AY187" s="33"/>
      <c r="AZ187" s="33"/>
      <c r="BA187" s="33"/>
    </row>
    <row r="188" spans="1:53" ht="129.94999999999999" customHeight="1" x14ac:dyDescent="0.25">
      <c r="A188" s="41"/>
      <c r="B188" s="44" t="s">
        <v>649</v>
      </c>
      <c r="C188" s="42" t="s">
        <v>605</v>
      </c>
      <c r="D188" s="32" t="s">
        <v>625</v>
      </c>
      <c r="E188" s="32" t="s">
        <v>652</v>
      </c>
      <c r="F188" s="32" t="s">
        <v>741</v>
      </c>
      <c r="G188" s="41" t="s">
        <v>136</v>
      </c>
      <c r="H188" s="43" t="s">
        <v>131</v>
      </c>
      <c r="I188" s="43" t="s">
        <v>953</v>
      </c>
      <c r="J188" s="17">
        <v>405750935.88</v>
      </c>
      <c r="K188" s="32" t="s">
        <v>160</v>
      </c>
      <c r="L188" s="32" t="s">
        <v>205</v>
      </c>
      <c r="M188" s="41">
        <v>12</v>
      </c>
      <c r="N188" s="32"/>
      <c r="O188" s="42" t="s">
        <v>214</v>
      </c>
      <c r="P188" s="41"/>
      <c r="Q188" s="32" t="s">
        <v>1406</v>
      </c>
      <c r="R188" s="32" t="s">
        <v>1405</v>
      </c>
      <c r="S188" s="32"/>
      <c r="T188" s="32"/>
      <c r="U188" s="32" t="s">
        <v>593</v>
      </c>
      <c r="V188" s="32" t="s">
        <v>320</v>
      </c>
      <c r="W188" s="32" t="s">
        <v>320</v>
      </c>
      <c r="X188" s="41"/>
      <c r="Y188" s="32"/>
      <c r="Z188" s="22"/>
      <c r="AA188" s="22"/>
      <c r="AB188" s="22"/>
      <c r="AC188" s="22"/>
      <c r="AD188" s="32" t="s">
        <v>427</v>
      </c>
      <c r="AE188" s="32" t="s">
        <v>52</v>
      </c>
      <c r="AF188" s="36">
        <v>405750935.88</v>
      </c>
      <c r="AG188" s="22"/>
      <c r="AH188" s="21"/>
      <c r="AI188" s="21"/>
      <c r="AJ188" s="22">
        <v>44207</v>
      </c>
      <c r="AK188" s="18">
        <v>90</v>
      </c>
      <c r="AL188" s="19" t="s">
        <v>538</v>
      </c>
      <c r="AM188" s="37">
        <f t="shared" ref="AM188:AM196" ca="1" si="29">(AK188-((TODAY())-AJ188))/AK188</f>
        <v>-11.477777777777778</v>
      </c>
      <c r="AN188" s="23">
        <v>0.98</v>
      </c>
      <c r="AO188" s="21">
        <v>0</v>
      </c>
      <c r="AP188" s="24">
        <v>0.98</v>
      </c>
      <c r="AQ188" s="38">
        <f t="shared" si="27"/>
        <v>0.98</v>
      </c>
      <c r="AR188" s="39">
        <f t="shared" si="19"/>
        <v>0</v>
      </c>
      <c r="AS188" s="39">
        <f t="shared" si="28"/>
        <v>0.98</v>
      </c>
      <c r="AT188" s="19"/>
      <c r="AU188" s="19">
        <f t="shared" si="22"/>
        <v>12</v>
      </c>
      <c r="AV188" s="19">
        <f t="shared" si="20"/>
        <v>11.76</v>
      </c>
      <c r="AW188" s="19" t="str">
        <f t="shared" si="21"/>
        <v>Km</v>
      </c>
      <c r="AX188" s="33"/>
      <c r="AY188" s="33"/>
      <c r="AZ188" s="33"/>
      <c r="BA188" s="33"/>
    </row>
    <row r="189" spans="1:53" ht="129.94999999999999" customHeight="1" x14ac:dyDescent="0.25">
      <c r="A189" s="41"/>
      <c r="B189" s="44" t="s">
        <v>649</v>
      </c>
      <c r="C189" s="42" t="s">
        <v>605</v>
      </c>
      <c r="D189" s="32" t="s">
        <v>625</v>
      </c>
      <c r="E189" s="32" t="s">
        <v>664</v>
      </c>
      <c r="F189" s="32" t="s">
        <v>81</v>
      </c>
      <c r="G189" s="41" t="s">
        <v>132</v>
      </c>
      <c r="H189" s="43" t="s">
        <v>131</v>
      </c>
      <c r="I189" s="43" t="s">
        <v>953</v>
      </c>
      <c r="J189" s="17">
        <v>759003140</v>
      </c>
      <c r="K189" s="32" t="s">
        <v>183</v>
      </c>
      <c r="L189" s="32" t="s">
        <v>205</v>
      </c>
      <c r="M189" s="41">
        <v>25</v>
      </c>
      <c r="N189" s="32"/>
      <c r="O189" s="42" t="s">
        <v>214</v>
      </c>
      <c r="P189" s="41"/>
      <c r="Q189" s="32" t="s">
        <v>1446</v>
      </c>
      <c r="R189" s="32" t="s">
        <v>1447</v>
      </c>
      <c r="S189" s="32" t="s">
        <v>280</v>
      </c>
      <c r="T189" s="32" t="s">
        <v>281</v>
      </c>
      <c r="U189" s="32" t="s">
        <v>597</v>
      </c>
      <c r="V189" s="32" t="s">
        <v>366</v>
      </c>
      <c r="W189" s="32" t="s">
        <v>367</v>
      </c>
      <c r="X189" s="41"/>
      <c r="Y189" s="32"/>
      <c r="Z189" s="22"/>
      <c r="AA189" s="22"/>
      <c r="AB189" s="22"/>
      <c r="AC189" s="22"/>
      <c r="AD189" s="32" t="s">
        <v>446</v>
      </c>
      <c r="AE189" s="32" t="s">
        <v>81</v>
      </c>
      <c r="AF189" s="36">
        <v>759003140</v>
      </c>
      <c r="AG189" s="22"/>
      <c r="AH189" s="21"/>
      <c r="AI189" s="21"/>
      <c r="AJ189" s="22">
        <v>44207</v>
      </c>
      <c r="AK189" s="18">
        <v>90</v>
      </c>
      <c r="AL189" s="19" t="s">
        <v>558</v>
      </c>
      <c r="AM189" s="37">
        <f t="shared" ca="1" si="29"/>
        <v>-11.477777777777778</v>
      </c>
      <c r="AN189" s="23">
        <v>0.95</v>
      </c>
      <c r="AO189" s="23"/>
      <c r="AP189" s="24">
        <v>0.95</v>
      </c>
      <c r="AQ189" s="38">
        <f t="shared" si="27"/>
        <v>0.95</v>
      </c>
      <c r="AR189" s="39">
        <f t="shared" si="19"/>
        <v>0</v>
      </c>
      <c r="AS189" s="39">
        <f t="shared" si="28"/>
        <v>0.95</v>
      </c>
      <c r="AT189" s="19"/>
      <c r="AU189" s="19">
        <f t="shared" si="22"/>
        <v>25</v>
      </c>
      <c r="AV189" s="19">
        <f t="shared" si="20"/>
        <v>23.75</v>
      </c>
      <c r="AW189" s="19" t="str">
        <f t="shared" si="21"/>
        <v>Km</v>
      </c>
      <c r="AX189" s="33"/>
      <c r="AY189" s="33"/>
      <c r="AZ189" s="33"/>
      <c r="BA189" s="33"/>
    </row>
    <row r="190" spans="1:53" ht="129.94999999999999" customHeight="1" x14ac:dyDescent="0.25">
      <c r="A190" s="41"/>
      <c r="B190" s="44" t="s">
        <v>646</v>
      </c>
      <c r="C190" s="42"/>
      <c r="D190" s="32"/>
      <c r="E190" s="32" t="s">
        <v>652</v>
      </c>
      <c r="F190" s="32" t="s">
        <v>108</v>
      </c>
      <c r="G190" s="41" t="s">
        <v>132</v>
      </c>
      <c r="H190" s="43" t="s">
        <v>131</v>
      </c>
      <c r="I190" s="43" t="s">
        <v>953</v>
      </c>
      <c r="J190" s="17">
        <v>198914342</v>
      </c>
      <c r="K190" s="32" t="s">
        <v>184</v>
      </c>
      <c r="L190" s="32" t="s">
        <v>205</v>
      </c>
      <c r="M190" s="41"/>
      <c r="N190" s="32" t="s">
        <v>218</v>
      </c>
      <c r="O190" s="42" t="s">
        <v>214</v>
      </c>
      <c r="P190" s="41" t="s">
        <v>218</v>
      </c>
      <c r="Q190" s="32" t="s">
        <v>1468</v>
      </c>
      <c r="R190" s="32" t="s">
        <v>1469</v>
      </c>
      <c r="S190" s="32"/>
      <c r="T190" s="32"/>
      <c r="U190" s="32" t="s">
        <v>587</v>
      </c>
      <c r="V190" s="32" t="s">
        <v>397</v>
      </c>
      <c r="W190" s="32" t="s">
        <v>397</v>
      </c>
      <c r="X190" s="41"/>
      <c r="Y190" s="32"/>
      <c r="Z190" s="22"/>
      <c r="AA190" s="22"/>
      <c r="AB190" s="22"/>
      <c r="AC190" s="22"/>
      <c r="AD190" s="32" t="s">
        <v>470</v>
      </c>
      <c r="AE190" s="32" t="s">
        <v>508</v>
      </c>
      <c r="AF190" s="36">
        <v>198914342</v>
      </c>
      <c r="AG190" s="22"/>
      <c r="AH190" s="21"/>
      <c r="AI190" s="21"/>
      <c r="AJ190" s="22">
        <v>44183</v>
      </c>
      <c r="AK190" s="18">
        <v>40</v>
      </c>
      <c r="AL190" s="19" t="s">
        <v>580</v>
      </c>
      <c r="AM190" s="37">
        <f t="shared" ca="1" si="29"/>
        <v>-27.675000000000001</v>
      </c>
      <c r="AN190" s="23">
        <v>0.95</v>
      </c>
      <c r="AO190" s="21"/>
      <c r="AP190" s="24">
        <v>0.95</v>
      </c>
      <c r="AQ190" s="38">
        <f t="shared" si="27"/>
        <v>0.95</v>
      </c>
      <c r="AR190" s="39">
        <f t="shared" si="19"/>
        <v>0</v>
      </c>
      <c r="AS190" s="39">
        <f t="shared" si="28"/>
        <v>0.95</v>
      </c>
      <c r="AT190" s="19"/>
      <c r="AU190" s="19">
        <f t="shared" si="22"/>
        <v>0</v>
      </c>
      <c r="AV190" s="19">
        <f t="shared" si="20"/>
        <v>0</v>
      </c>
      <c r="AW190" s="19" t="str">
        <f t="shared" si="21"/>
        <v>Km</v>
      </c>
      <c r="AX190" s="33"/>
      <c r="AY190" s="33"/>
      <c r="AZ190" s="33"/>
      <c r="BA190" s="33"/>
    </row>
    <row r="191" spans="1:53" ht="129.94999999999999" customHeight="1" x14ac:dyDescent="0.25">
      <c r="A191" s="41"/>
      <c r="B191" s="44" t="s">
        <v>646</v>
      </c>
      <c r="C191" s="42"/>
      <c r="D191" s="32"/>
      <c r="E191" s="32" t="s">
        <v>665</v>
      </c>
      <c r="F191" s="32" t="s">
        <v>82</v>
      </c>
      <c r="G191" s="41" t="s">
        <v>136</v>
      </c>
      <c r="H191" s="43" t="s">
        <v>131</v>
      </c>
      <c r="I191" s="43" t="s">
        <v>953</v>
      </c>
      <c r="J191" s="17">
        <v>499560995.56</v>
      </c>
      <c r="K191" s="32"/>
      <c r="L191" s="32" t="s">
        <v>205</v>
      </c>
      <c r="M191" s="41"/>
      <c r="N191" s="32" t="s">
        <v>218</v>
      </c>
      <c r="O191" s="42" t="s">
        <v>214</v>
      </c>
      <c r="P191" s="41" t="s">
        <v>218</v>
      </c>
      <c r="Q191" s="32"/>
      <c r="R191" s="32"/>
      <c r="S191" s="32"/>
      <c r="T191" s="32"/>
      <c r="U191" s="32" t="s">
        <v>597</v>
      </c>
      <c r="V191" s="32" t="s">
        <v>368</v>
      </c>
      <c r="W191" s="32" t="s">
        <v>368</v>
      </c>
      <c r="X191" s="41"/>
      <c r="Y191" s="32"/>
      <c r="Z191" s="22"/>
      <c r="AA191" s="22"/>
      <c r="AB191" s="22"/>
      <c r="AC191" s="22"/>
      <c r="AD191" s="32" t="s">
        <v>447</v>
      </c>
      <c r="AE191" s="32" t="s">
        <v>82</v>
      </c>
      <c r="AF191" s="36">
        <v>499560995.56</v>
      </c>
      <c r="AG191" s="22"/>
      <c r="AH191" s="21"/>
      <c r="AI191" s="21"/>
      <c r="AJ191" s="22">
        <v>44222</v>
      </c>
      <c r="AK191" s="18">
        <v>90</v>
      </c>
      <c r="AL191" s="19" t="s">
        <v>559</v>
      </c>
      <c r="AM191" s="37">
        <f t="shared" ca="1" si="29"/>
        <v>-11.311111111111112</v>
      </c>
      <c r="AN191" s="23">
        <v>0.95</v>
      </c>
      <c r="AO191" s="23"/>
      <c r="AP191" s="24">
        <v>0.95</v>
      </c>
      <c r="AQ191" s="38">
        <f t="shared" si="27"/>
        <v>0.95</v>
      </c>
      <c r="AR191" s="39">
        <f t="shared" si="19"/>
        <v>0</v>
      </c>
      <c r="AS191" s="39">
        <f t="shared" si="28"/>
        <v>0.95</v>
      </c>
      <c r="AT191" s="19"/>
      <c r="AU191" s="19">
        <f t="shared" si="22"/>
        <v>0</v>
      </c>
      <c r="AV191" s="19">
        <f t="shared" si="20"/>
        <v>0</v>
      </c>
      <c r="AW191" s="19" t="str">
        <f t="shared" si="21"/>
        <v>Km</v>
      </c>
      <c r="AX191" s="33"/>
      <c r="AY191" s="33"/>
      <c r="AZ191" s="33"/>
      <c r="BA191" s="33"/>
    </row>
    <row r="192" spans="1:53" ht="129.94999999999999" customHeight="1" x14ac:dyDescent="0.25">
      <c r="A192" s="41"/>
      <c r="B192" s="44" t="s">
        <v>646</v>
      </c>
      <c r="C192" s="42" t="s">
        <v>604</v>
      </c>
      <c r="D192" s="32" t="s">
        <v>624</v>
      </c>
      <c r="E192" s="32" t="s">
        <v>652</v>
      </c>
      <c r="F192" s="32" t="s">
        <v>92</v>
      </c>
      <c r="G192" s="41" t="s">
        <v>144</v>
      </c>
      <c r="H192" s="43" t="s">
        <v>131</v>
      </c>
      <c r="I192" s="43" t="s">
        <v>953</v>
      </c>
      <c r="J192" s="17">
        <v>432391000</v>
      </c>
      <c r="K192" s="32"/>
      <c r="L192" s="32" t="s">
        <v>205</v>
      </c>
      <c r="M192" s="41">
        <v>74</v>
      </c>
      <c r="N192" s="32" t="s">
        <v>218</v>
      </c>
      <c r="O192" s="42" t="s">
        <v>214</v>
      </c>
      <c r="P192" s="41" t="s">
        <v>218</v>
      </c>
      <c r="Q192" s="32"/>
      <c r="R192" s="32"/>
      <c r="S192" s="32" t="s">
        <v>283</v>
      </c>
      <c r="T192" s="32" t="s">
        <v>284</v>
      </c>
      <c r="U192" s="32" t="s">
        <v>597</v>
      </c>
      <c r="V192" s="32" t="s">
        <v>377</v>
      </c>
      <c r="W192" s="32"/>
      <c r="X192" s="41"/>
      <c r="Y192" s="32"/>
      <c r="Z192" s="22"/>
      <c r="AA192" s="22"/>
      <c r="AB192" s="22"/>
      <c r="AC192" s="22"/>
      <c r="AD192" s="32" t="s">
        <v>454</v>
      </c>
      <c r="AE192" s="32" t="s">
        <v>505</v>
      </c>
      <c r="AF192" s="36">
        <v>432391000</v>
      </c>
      <c r="AG192" s="22"/>
      <c r="AH192" s="21"/>
      <c r="AI192" s="21"/>
      <c r="AJ192" s="22">
        <v>44089</v>
      </c>
      <c r="AK192" s="50">
        <v>90</v>
      </c>
      <c r="AL192" s="19" t="s">
        <v>568</v>
      </c>
      <c r="AM192" s="37">
        <f t="shared" ca="1" si="29"/>
        <v>-12.78888888888889</v>
      </c>
      <c r="AN192" s="23">
        <v>0.95</v>
      </c>
      <c r="AO192" s="21"/>
      <c r="AP192" s="24">
        <v>0.95</v>
      </c>
      <c r="AQ192" s="38">
        <f t="shared" si="27"/>
        <v>0.95</v>
      </c>
      <c r="AR192" s="39">
        <f t="shared" si="19"/>
        <v>0</v>
      </c>
      <c r="AS192" s="39">
        <f t="shared" si="28"/>
        <v>0.95</v>
      </c>
      <c r="AT192" s="19"/>
      <c r="AU192" s="19">
        <f t="shared" si="22"/>
        <v>74</v>
      </c>
      <c r="AV192" s="19">
        <f t="shared" si="20"/>
        <v>70.3</v>
      </c>
      <c r="AW192" s="19" t="str">
        <f t="shared" si="21"/>
        <v>Km</v>
      </c>
      <c r="AX192" s="33"/>
      <c r="AY192" s="33"/>
      <c r="AZ192" s="33"/>
      <c r="BA192" s="33"/>
    </row>
    <row r="193" spans="1:53" ht="129.94999999999999" customHeight="1" x14ac:dyDescent="0.25">
      <c r="A193" s="41"/>
      <c r="B193" s="44" t="s">
        <v>646</v>
      </c>
      <c r="C193" s="42" t="s">
        <v>615</v>
      </c>
      <c r="D193" s="32" t="s">
        <v>637</v>
      </c>
      <c r="E193" s="32" t="s">
        <v>668</v>
      </c>
      <c r="F193" s="32" t="s">
        <v>49</v>
      </c>
      <c r="G193" s="41" t="s">
        <v>136</v>
      </c>
      <c r="H193" s="43" t="s">
        <v>131</v>
      </c>
      <c r="I193" s="43" t="s">
        <v>953</v>
      </c>
      <c r="J193" s="17">
        <v>1586378578</v>
      </c>
      <c r="K193" s="32" t="s">
        <v>155</v>
      </c>
      <c r="L193" s="32" t="s">
        <v>205</v>
      </c>
      <c r="M193" s="41">
        <v>11.1</v>
      </c>
      <c r="N193" s="32" t="s">
        <v>218</v>
      </c>
      <c r="O193" s="42" t="s">
        <v>214</v>
      </c>
      <c r="P193" s="41" t="s">
        <v>218</v>
      </c>
      <c r="Q193" s="32" t="s">
        <v>1402</v>
      </c>
      <c r="R193" s="32" t="s">
        <v>1401</v>
      </c>
      <c r="S193" s="32"/>
      <c r="T193" s="32"/>
      <c r="U193" s="32" t="s">
        <v>584</v>
      </c>
      <c r="V193" s="32" t="s">
        <v>311</v>
      </c>
      <c r="W193" s="32" t="s">
        <v>1782</v>
      </c>
      <c r="X193" s="41"/>
      <c r="Y193" s="32"/>
      <c r="Z193" s="22"/>
      <c r="AA193" s="22"/>
      <c r="AB193" s="22"/>
      <c r="AC193" s="22"/>
      <c r="AD193" s="32" t="s">
        <v>425</v>
      </c>
      <c r="AE193" s="32" t="s">
        <v>49</v>
      </c>
      <c r="AF193" s="36">
        <v>1586378578</v>
      </c>
      <c r="AG193" s="22"/>
      <c r="AH193" s="21"/>
      <c r="AI193" s="21"/>
      <c r="AJ193" s="22">
        <v>44438</v>
      </c>
      <c r="AK193" s="18">
        <v>60</v>
      </c>
      <c r="AL193" s="19" t="s">
        <v>540</v>
      </c>
      <c r="AM193" s="37">
        <f t="shared" ca="1" si="29"/>
        <v>-13.866666666666667</v>
      </c>
      <c r="AN193" s="23">
        <v>0.93</v>
      </c>
      <c r="AO193" s="21"/>
      <c r="AP193" s="24">
        <v>0.93</v>
      </c>
      <c r="AQ193" s="38">
        <f t="shared" si="27"/>
        <v>0.93</v>
      </c>
      <c r="AR193" s="39">
        <f t="shared" si="19"/>
        <v>0</v>
      </c>
      <c r="AS193" s="39">
        <f t="shared" si="28"/>
        <v>0.93</v>
      </c>
      <c r="AT193" s="19" t="s">
        <v>2035</v>
      </c>
      <c r="AU193" s="19">
        <f t="shared" si="22"/>
        <v>11.1</v>
      </c>
      <c r="AV193" s="19">
        <f t="shared" si="20"/>
        <v>10.323</v>
      </c>
      <c r="AW193" s="19" t="str">
        <f t="shared" si="21"/>
        <v>Km</v>
      </c>
      <c r="AX193" s="33"/>
      <c r="AY193" s="33"/>
      <c r="AZ193" s="33"/>
      <c r="BA193" s="33"/>
    </row>
    <row r="194" spans="1:53" ht="129.94999999999999" customHeight="1" x14ac:dyDescent="0.25">
      <c r="A194" s="41"/>
      <c r="B194" s="44" t="s">
        <v>647</v>
      </c>
      <c r="C194" s="42" t="s">
        <v>617</v>
      </c>
      <c r="D194" s="32" t="s">
        <v>639</v>
      </c>
      <c r="E194" s="32" t="s">
        <v>659</v>
      </c>
      <c r="F194" s="32" t="s">
        <v>74</v>
      </c>
      <c r="G194" s="41" t="s">
        <v>136</v>
      </c>
      <c r="H194" s="43" t="s">
        <v>131</v>
      </c>
      <c r="I194" s="43" t="s">
        <v>953</v>
      </c>
      <c r="J194" s="17">
        <v>197390000</v>
      </c>
      <c r="K194" s="32" t="s">
        <v>179</v>
      </c>
      <c r="L194" s="32" t="s">
        <v>205</v>
      </c>
      <c r="M194" s="41">
        <v>5</v>
      </c>
      <c r="N194" s="32" t="s">
        <v>227</v>
      </c>
      <c r="O194" s="42" t="s">
        <v>214</v>
      </c>
      <c r="P194" s="41" t="s">
        <v>215</v>
      </c>
      <c r="Q194" s="32" t="s">
        <v>1437</v>
      </c>
      <c r="R194" s="32" t="s">
        <v>1436</v>
      </c>
      <c r="S194" s="32" t="s">
        <v>266</v>
      </c>
      <c r="T194" s="32" t="s">
        <v>274</v>
      </c>
      <c r="U194" s="32" t="s">
        <v>595</v>
      </c>
      <c r="V194" s="32" t="s">
        <v>358</v>
      </c>
      <c r="W194" s="32" t="s">
        <v>359</v>
      </c>
      <c r="X194" s="41"/>
      <c r="Y194" s="32"/>
      <c r="Z194" s="22"/>
      <c r="AA194" s="22"/>
      <c r="AB194" s="22"/>
      <c r="AC194" s="22"/>
      <c r="AD194" s="32" t="s">
        <v>443</v>
      </c>
      <c r="AE194" s="32" t="s">
        <v>501</v>
      </c>
      <c r="AF194" s="36">
        <v>200000000</v>
      </c>
      <c r="AG194" s="22"/>
      <c r="AH194" s="21"/>
      <c r="AI194" s="21"/>
      <c r="AJ194" s="22">
        <v>44179</v>
      </c>
      <c r="AK194" s="18">
        <v>30</v>
      </c>
      <c r="AL194" s="19" t="s">
        <v>553</v>
      </c>
      <c r="AM194" s="37">
        <f t="shared" ca="1" si="29"/>
        <v>-37.366666666666667</v>
      </c>
      <c r="AN194" s="23">
        <v>0.9</v>
      </c>
      <c r="AO194" s="21">
        <v>0</v>
      </c>
      <c r="AP194" s="24">
        <v>0.9</v>
      </c>
      <c r="AQ194" s="38">
        <f t="shared" si="27"/>
        <v>0.9</v>
      </c>
      <c r="AR194" s="39">
        <f t="shared" si="19"/>
        <v>0</v>
      </c>
      <c r="AS194" s="39">
        <f t="shared" si="28"/>
        <v>0.9</v>
      </c>
      <c r="AT194" s="19"/>
      <c r="AU194" s="19">
        <f t="shared" si="22"/>
        <v>5</v>
      </c>
      <c r="AV194" s="19">
        <f t="shared" si="20"/>
        <v>4.5</v>
      </c>
      <c r="AW194" s="19" t="str">
        <f t="shared" si="21"/>
        <v>Km</v>
      </c>
      <c r="AX194" s="33"/>
      <c r="AY194" s="33"/>
      <c r="AZ194" s="33"/>
      <c r="BA194" s="33"/>
    </row>
    <row r="195" spans="1:53" ht="129.94999999999999" customHeight="1" x14ac:dyDescent="0.25">
      <c r="A195" s="41"/>
      <c r="B195" s="44" t="s">
        <v>646</v>
      </c>
      <c r="C195" s="53" t="s">
        <v>615</v>
      </c>
      <c r="D195" s="32" t="s">
        <v>637</v>
      </c>
      <c r="E195" s="32" t="s">
        <v>668</v>
      </c>
      <c r="F195" s="32" t="s">
        <v>89</v>
      </c>
      <c r="G195" s="41" t="s">
        <v>132</v>
      </c>
      <c r="H195" s="43" t="s">
        <v>131</v>
      </c>
      <c r="I195" s="43" t="s">
        <v>953</v>
      </c>
      <c r="J195" s="17">
        <v>1799108000</v>
      </c>
      <c r="K195" s="32" t="s">
        <v>186</v>
      </c>
      <c r="L195" s="32" t="s">
        <v>205</v>
      </c>
      <c r="M195" s="41"/>
      <c r="N195" s="32" t="s">
        <v>227</v>
      </c>
      <c r="O195" s="42" t="s">
        <v>214</v>
      </c>
      <c r="P195" s="41" t="s">
        <v>215</v>
      </c>
      <c r="Q195" s="32" t="s">
        <v>1777</v>
      </c>
      <c r="R195" s="32" t="s">
        <v>1778</v>
      </c>
      <c r="S195" s="32"/>
      <c r="T195" s="32"/>
      <c r="U195" s="32" t="s">
        <v>584</v>
      </c>
      <c r="V195" s="32" t="s">
        <v>374</v>
      </c>
      <c r="W195" s="32" t="s">
        <v>1779</v>
      </c>
      <c r="X195" s="41"/>
      <c r="Y195" s="32"/>
      <c r="Z195" s="22"/>
      <c r="AA195" s="22"/>
      <c r="AB195" s="22"/>
      <c r="AC195" s="22"/>
      <c r="AD195" s="32" t="s">
        <v>1780</v>
      </c>
      <c r="AE195" s="32" t="s">
        <v>89</v>
      </c>
      <c r="AF195" s="36">
        <v>1799108000</v>
      </c>
      <c r="AG195" s="22"/>
      <c r="AH195" s="21"/>
      <c r="AI195" s="21"/>
      <c r="AJ195" s="22">
        <v>43860</v>
      </c>
      <c r="AK195" s="18">
        <v>60</v>
      </c>
      <c r="AL195" s="19" t="s">
        <v>565</v>
      </c>
      <c r="AM195" s="37">
        <f t="shared" ca="1" si="29"/>
        <v>-23.5</v>
      </c>
      <c r="AN195" s="23">
        <v>0.86</v>
      </c>
      <c r="AO195" s="23">
        <v>0.8</v>
      </c>
      <c r="AP195" s="24">
        <v>0.86</v>
      </c>
      <c r="AQ195" s="38">
        <f t="shared" si="27"/>
        <v>0.86</v>
      </c>
      <c r="AR195" s="39">
        <f t="shared" ref="AR195:AR258" si="30">AQ195-AP195</f>
        <v>0</v>
      </c>
      <c r="AS195" s="39">
        <f t="shared" si="28"/>
        <v>0.86</v>
      </c>
      <c r="AT195" s="19" t="s">
        <v>1781</v>
      </c>
      <c r="AU195" s="19">
        <f t="shared" si="22"/>
        <v>0</v>
      </c>
      <c r="AV195" s="19">
        <f t="shared" ref="AV195:AV258" si="31">+AS195*M195</f>
        <v>0</v>
      </c>
      <c r="AW195" s="19" t="str">
        <f t="shared" ref="AW195:AW258" si="32">+L195</f>
        <v>Km</v>
      </c>
      <c r="AX195" s="33"/>
      <c r="AY195" s="33"/>
      <c r="AZ195" s="33"/>
      <c r="BA195" s="33"/>
    </row>
    <row r="196" spans="1:53" ht="129.94999999999999" customHeight="1" x14ac:dyDescent="0.25">
      <c r="A196" s="41"/>
      <c r="B196" s="44">
        <v>206</v>
      </c>
      <c r="C196" s="42">
        <v>369</v>
      </c>
      <c r="D196" s="32" t="s">
        <v>624</v>
      </c>
      <c r="E196" s="32" t="s">
        <v>200</v>
      </c>
      <c r="F196" s="32" t="s">
        <v>1561</v>
      </c>
      <c r="G196" s="41" t="s">
        <v>136</v>
      </c>
      <c r="H196" s="43" t="s">
        <v>131</v>
      </c>
      <c r="I196" s="43" t="s">
        <v>953</v>
      </c>
      <c r="J196" s="17">
        <v>7421486810</v>
      </c>
      <c r="K196" s="32" t="s">
        <v>1564</v>
      </c>
      <c r="L196" s="32" t="s">
        <v>205</v>
      </c>
      <c r="M196" s="32">
        <v>45</v>
      </c>
      <c r="N196" s="32" t="s">
        <v>1566</v>
      </c>
      <c r="O196" s="42" t="s">
        <v>214</v>
      </c>
      <c r="P196" s="41" t="s">
        <v>1565</v>
      </c>
      <c r="Q196" s="32" t="s">
        <v>1573</v>
      </c>
      <c r="R196" s="32" t="s">
        <v>1572</v>
      </c>
      <c r="S196" s="32" t="s">
        <v>1567</v>
      </c>
      <c r="T196" s="32" t="s">
        <v>1568</v>
      </c>
      <c r="U196" s="32" t="s">
        <v>599</v>
      </c>
      <c r="V196" s="32" t="s">
        <v>1569</v>
      </c>
      <c r="W196" s="32" t="s">
        <v>1570</v>
      </c>
      <c r="X196" s="41" t="s">
        <v>1571</v>
      </c>
      <c r="Y196" s="32">
        <v>80</v>
      </c>
      <c r="Z196" s="22"/>
      <c r="AA196" s="22"/>
      <c r="AB196" s="22"/>
      <c r="AC196" s="22"/>
      <c r="AD196" s="32" t="s">
        <v>1562</v>
      </c>
      <c r="AE196" s="32" t="str">
        <f>F196</f>
        <v>Travaux de réparation de la route RNS 5 entre Foulpointe et Fenerive Est</v>
      </c>
      <c r="AF196" s="36">
        <f>J196</f>
        <v>7421486810</v>
      </c>
      <c r="AG196" s="22"/>
      <c r="AH196" s="21"/>
      <c r="AI196" s="21"/>
      <c r="AJ196" s="22">
        <v>44370</v>
      </c>
      <c r="AK196" s="18">
        <v>90</v>
      </c>
      <c r="AL196" s="19" t="s">
        <v>1563</v>
      </c>
      <c r="AM196" s="37">
        <f t="shared" ca="1" si="29"/>
        <v>-9.6666666666666661</v>
      </c>
      <c r="AN196" s="23">
        <v>0.86</v>
      </c>
      <c r="AO196" s="21"/>
      <c r="AP196" s="24">
        <v>0.86</v>
      </c>
      <c r="AQ196" s="38">
        <f t="shared" si="27"/>
        <v>0.86</v>
      </c>
      <c r="AR196" s="39">
        <f t="shared" si="30"/>
        <v>0</v>
      </c>
      <c r="AS196" s="39">
        <f t="shared" si="28"/>
        <v>0.86</v>
      </c>
      <c r="AT196" s="19"/>
      <c r="AU196" s="19">
        <f t="shared" ref="AU196:AU259" si="33">M196</f>
        <v>45</v>
      </c>
      <c r="AV196" s="19">
        <f t="shared" si="31"/>
        <v>38.700000000000003</v>
      </c>
      <c r="AW196" s="19" t="str">
        <f t="shared" si="32"/>
        <v>Km</v>
      </c>
      <c r="AX196" s="33"/>
      <c r="AY196" s="33"/>
      <c r="AZ196" s="33"/>
      <c r="BA196" s="33"/>
    </row>
    <row r="197" spans="1:53" ht="129.94999999999999" customHeight="1" x14ac:dyDescent="0.25">
      <c r="A197" s="41"/>
      <c r="B197" s="44" t="s">
        <v>646</v>
      </c>
      <c r="C197" s="42">
        <v>369</v>
      </c>
      <c r="D197" s="32" t="s">
        <v>624</v>
      </c>
      <c r="E197" s="32" t="s">
        <v>1309</v>
      </c>
      <c r="F197" s="32" t="s">
        <v>789</v>
      </c>
      <c r="G197" s="41" t="s">
        <v>136</v>
      </c>
      <c r="H197" s="43" t="s">
        <v>131</v>
      </c>
      <c r="I197" s="43" t="s">
        <v>953</v>
      </c>
      <c r="J197" s="17">
        <v>500000000</v>
      </c>
      <c r="K197" s="32" t="s">
        <v>790</v>
      </c>
      <c r="L197" s="32" t="s">
        <v>205</v>
      </c>
      <c r="M197" s="41">
        <v>10</v>
      </c>
      <c r="N197" s="32" t="s">
        <v>783</v>
      </c>
      <c r="O197" s="42" t="s">
        <v>221</v>
      </c>
      <c r="P197" s="41" t="s">
        <v>757</v>
      </c>
      <c r="Q197" s="32" t="s">
        <v>1518</v>
      </c>
      <c r="R197" s="32" t="s">
        <v>1519</v>
      </c>
      <c r="S197" s="32" t="s">
        <v>791</v>
      </c>
      <c r="T197" s="32" t="s">
        <v>792</v>
      </c>
      <c r="U197" s="32" t="s">
        <v>593</v>
      </c>
      <c r="V197" s="32" t="s">
        <v>395</v>
      </c>
      <c r="W197" s="32" t="s">
        <v>793</v>
      </c>
      <c r="X197" s="41" t="s">
        <v>750</v>
      </c>
      <c r="Y197" s="32"/>
      <c r="Z197" s="22"/>
      <c r="AA197" s="22"/>
      <c r="AB197" s="22"/>
      <c r="AC197" s="22"/>
      <c r="AD197" s="32" t="s">
        <v>794</v>
      </c>
      <c r="AE197" s="32" t="s">
        <v>789</v>
      </c>
      <c r="AF197" s="36">
        <f>180025765+180060360+80007130</f>
        <v>440093255</v>
      </c>
      <c r="AG197" s="22"/>
      <c r="AH197" s="21"/>
      <c r="AI197" s="21"/>
      <c r="AJ197" s="22">
        <v>44176</v>
      </c>
      <c r="AK197" s="18">
        <v>45</v>
      </c>
      <c r="AL197" s="19" t="s">
        <v>795</v>
      </c>
      <c r="AM197" s="37" t="s">
        <v>796</v>
      </c>
      <c r="AN197" s="23">
        <v>0.85670000000000002</v>
      </c>
      <c r="AO197" s="21">
        <v>0</v>
      </c>
      <c r="AP197" s="24">
        <v>0.85670000000000002</v>
      </c>
      <c r="AQ197" s="38">
        <f t="shared" si="27"/>
        <v>0.85670000000000002</v>
      </c>
      <c r="AR197" s="39">
        <f t="shared" si="30"/>
        <v>0</v>
      </c>
      <c r="AS197" s="39">
        <f t="shared" si="28"/>
        <v>0.85670000000000002</v>
      </c>
      <c r="AT197" s="19" t="s">
        <v>1385</v>
      </c>
      <c r="AU197" s="19">
        <f t="shared" si="33"/>
        <v>10</v>
      </c>
      <c r="AV197" s="19">
        <f t="shared" si="31"/>
        <v>8.5670000000000002</v>
      </c>
      <c r="AW197" s="19" t="str">
        <f t="shared" si="32"/>
        <v>Km</v>
      </c>
      <c r="AX197" s="33"/>
      <c r="AY197" s="33"/>
      <c r="AZ197" s="33"/>
      <c r="BA197" s="33"/>
    </row>
    <row r="198" spans="1:53" ht="129.94999999999999" customHeight="1" x14ac:dyDescent="0.25">
      <c r="A198" s="41"/>
      <c r="B198" s="44" t="s">
        <v>646</v>
      </c>
      <c r="C198" s="42" t="s">
        <v>604</v>
      </c>
      <c r="D198" s="32" t="s">
        <v>624</v>
      </c>
      <c r="E198" s="32" t="s">
        <v>652</v>
      </c>
      <c r="F198" s="32" t="s">
        <v>91</v>
      </c>
      <c r="G198" s="41" t="s">
        <v>144</v>
      </c>
      <c r="H198" s="43" t="s">
        <v>131</v>
      </c>
      <c r="I198" s="43" t="s">
        <v>953</v>
      </c>
      <c r="J198" s="17">
        <v>3188523000</v>
      </c>
      <c r="K198" s="32"/>
      <c r="L198" s="32" t="s">
        <v>205</v>
      </c>
      <c r="M198" s="41">
        <v>156</v>
      </c>
      <c r="N198" s="32" t="s">
        <v>218</v>
      </c>
      <c r="O198" s="42" t="s">
        <v>214</v>
      </c>
      <c r="P198" s="41" t="s">
        <v>218</v>
      </c>
      <c r="Q198" s="32"/>
      <c r="R198" s="32"/>
      <c r="S198" s="32" t="s">
        <v>250</v>
      </c>
      <c r="T198" s="32" t="s">
        <v>282</v>
      </c>
      <c r="U198" s="32" t="s">
        <v>597</v>
      </c>
      <c r="V198" s="32" t="s">
        <v>376</v>
      </c>
      <c r="W198" s="32"/>
      <c r="X198" s="41"/>
      <c r="Y198" s="32"/>
      <c r="Z198" s="22"/>
      <c r="AA198" s="22"/>
      <c r="AB198" s="22"/>
      <c r="AC198" s="22"/>
      <c r="AD198" s="32" t="s">
        <v>453</v>
      </c>
      <c r="AE198" s="32" t="s">
        <v>504</v>
      </c>
      <c r="AF198" s="36">
        <v>3188523000</v>
      </c>
      <c r="AG198" s="22"/>
      <c r="AH198" s="21"/>
      <c r="AI198" s="21"/>
      <c r="AJ198" s="22">
        <v>44089</v>
      </c>
      <c r="AK198" s="50">
        <v>90</v>
      </c>
      <c r="AL198" s="19" t="s">
        <v>567</v>
      </c>
      <c r="AM198" s="37">
        <f t="shared" ref="AM198:AM208" ca="1" si="34">(AK198-((TODAY())-AJ198))/AK198</f>
        <v>-12.78888888888889</v>
      </c>
      <c r="AN198" s="23">
        <v>0.85</v>
      </c>
      <c r="AO198" s="21"/>
      <c r="AP198" s="24">
        <v>0.85</v>
      </c>
      <c r="AQ198" s="38">
        <f t="shared" si="27"/>
        <v>0.85</v>
      </c>
      <c r="AR198" s="39">
        <f t="shared" si="30"/>
        <v>0</v>
      </c>
      <c r="AS198" s="39">
        <f t="shared" si="28"/>
        <v>0.85</v>
      </c>
      <c r="AT198" s="19"/>
      <c r="AU198" s="19">
        <f t="shared" si="33"/>
        <v>156</v>
      </c>
      <c r="AV198" s="19">
        <f t="shared" si="31"/>
        <v>132.6</v>
      </c>
      <c r="AW198" s="19" t="str">
        <f t="shared" si="32"/>
        <v>Km</v>
      </c>
      <c r="AX198" s="33"/>
      <c r="AY198" s="33"/>
      <c r="AZ198" s="33"/>
      <c r="BA198" s="33"/>
    </row>
    <row r="199" spans="1:53" ht="129.94999999999999" customHeight="1" x14ac:dyDescent="0.25">
      <c r="A199" s="41"/>
      <c r="B199" s="44" t="s">
        <v>649</v>
      </c>
      <c r="C199" s="42" t="s">
        <v>605</v>
      </c>
      <c r="D199" s="32" t="s">
        <v>625</v>
      </c>
      <c r="E199" s="32" t="s">
        <v>652</v>
      </c>
      <c r="F199" s="32" t="s">
        <v>85</v>
      </c>
      <c r="G199" s="41" t="s">
        <v>136</v>
      </c>
      <c r="H199" s="43" t="s">
        <v>131</v>
      </c>
      <c r="I199" s="43" t="s">
        <v>953</v>
      </c>
      <c r="J199" s="17">
        <v>810205000</v>
      </c>
      <c r="K199" s="32" t="s">
        <v>186</v>
      </c>
      <c r="L199" s="32" t="s">
        <v>205</v>
      </c>
      <c r="M199" s="41">
        <v>4.9000000000000004</v>
      </c>
      <c r="N199" s="32" t="s">
        <v>218</v>
      </c>
      <c r="O199" s="42" t="s">
        <v>214</v>
      </c>
      <c r="P199" s="41" t="s">
        <v>218</v>
      </c>
      <c r="Q199" s="32"/>
      <c r="R199" s="32"/>
      <c r="S199" s="32"/>
      <c r="T199" s="32"/>
      <c r="U199" s="32" t="s">
        <v>584</v>
      </c>
      <c r="V199" s="32" t="s">
        <v>311</v>
      </c>
      <c r="W199" s="32"/>
      <c r="X199" s="41"/>
      <c r="Y199" s="32"/>
      <c r="Z199" s="22"/>
      <c r="AA199" s="22"/>
      <c r="AB199" s="22"/>
      <c r="AC199" s="22"/>
      <c r="AD199" s="32" t="s">
        <v>449</v>
      </c>
      <c r="AE199" s="32" t="s">
        <v>85</v>
      </c>
      <c r="AF199" s="36">
        <v>810205000</v>
      </c>
      <c r="AG199" s="22"/>
      <c r="AH199" s="21"/>
      <c r="AI199" s="21"/>
      <c r="AJ199" s="22">
        <v>43927</v>
      </c>
      <c r="AK199" s="18">
        <v>60</v>
      </c>
      <c r="AL199" s="19" t="s">
        <v>381</v>
      </c>
      <c r="AM199" s="37">
        <f t="shared" ca="1" si="34"/>
        <v>-22.383333333333333</v>
      </c>
      <c r="AN199" s="23">
        <v>0.8</v>
      </c>
      <c r="AO199" s="23"/>
      <c r="AP199" s="24">
        <v>0.8</v>
      </c>
      <c r="AQ199" s="38">
        <f t="shared" si="27"/>
        <v>0.8</v>
      </c>
      <c r="AR199" s="39">
        <f t="shared" si="30"/>
        <v>0</v>
      </c>
      <c r="AS199" s="39">
        <f t="shared" si="28"/>
        <v>0.8</v>
      </c>
      <c r="AT199" s="19"/>
      <c r="AU199" s="19">
        <f t="shared" si="33"/>
        <v>4.9000000000000004</v>
      </c>
      <c r="AV199" s="19">
        <f t="shared" si="31"/>
        <v>3.9200000000000004</v>
      </c>
      <c r="AW199" s="19" t="str">
        <f t="shared" si="32"/>
        <v>Km</v>
      </c>
      <c r="AX199" s="33"/>
      <c r="AY199" s="33"/>
      <c r="AZ199" s="33"/>
      <c r="BA199" s="33"/>
    </row>
    <row r="200" spans="1:53" ht="129.94999999999999" customHeight="1" x14ac:dyDescent="0.25">
      <c r="A200" s="41"/>
      <c r="B200" s="44" t="s">
        <v>646</v>
      </c>
      <c r="C200" s="53" t="s">
        <v>615</v>
      </c>
      <c r="D200" s="32" t="s">
        <v>637</v>
      </c>
      <c r="E200" s="32" t="s">
        <v>652</v>
      </c>
      <c r="F200" s="32" t="s">
        <v>2036</v>
      </c>
      <c r="G200" s="41" t="s">
        <v>144</v>
      </c>
      <c r="H200" s="43" t="s">
        <v>131</v>
      </c>
      <c r="I200" s="43"/>
      <c r="J200" s="17"/>
      <c r="K200" s="32"/>
      <c r="L200" s="32" t="s">
        <v>205</v>
      </c>
      <c r="M200" s="41">
        <v>1.9</v>
      </c>
      <c r="N200" s="41"/>
      <c r="O200" s="42"/>
      <c r="P200" s="41"/>
      <c r="Q200" s="45"/>
      <c r="R200" s="45"/>
      <c r="S200" s="32"/>
      <c r="T200" s="32"/>
      <c r="U200" s="32"/>
      <c r="V200" s="32"/>
      <c r="W200" s="32"/>
      <c r="X200" s="41"/>
      <c r="Y200" s="32"/>
      <c r="Z200" s="22"/>
      <c r="AA200" s="22"/>
      <c r="AB200" s="22"/>
      <c r="AC200" s="22"/>
      <c r="AD200" s="32" t="s">
        <v>2037</v>
      </c>
      <c r="AE200" s="32" t="s">
        <v>2036</v>
      </c>
      <c r="AF200" s="36">
        <v>1903166810.4000001</v>
      </c>
      <c r="AG200" s="22"/>
      <c r="AH200" s="21"/>
      <c r="AI200" s="21"/>
      <c r="AJ200" s="22">
        <v>43969</v>
      </c>
      <c r="AK200" s="18">
        <v>90</v>
      </c>
      <c r="AL200" s="19" t="s">
        <v>2038</v>
      </c>
      <c r="AM200" s="37">
        <f t="shared" ca="1" si="34"/>
        <v>-14.122222222222222</v>
      </c>
      <c r="AN200" s="23">
        <v>0.8</v>
      </c>
      <c r="AO200" s="21"/>
      <c r="AP200" s="24"/>
      <c r="AQ200" s="38">
        <f t="shared" si="27"/>
        <v>0.8</v>
      </c>
      <c r="AR200" s="39">
        <f t="shared" si="30"/>
        <v>0.8</v>
      </c>
      <c r="AS200" s="39">
        <f t="shared" si="28"/>
        <v>0.8</v>
      </c>
      <c r="AT200" s="19" t="s">
        <v>2039</v>
      </c>
      <c r="AU200" s="19">
        <f t="shared" si="33"/>
        <v>1.9</v>
      </c>
      <c r="AV200" s="19">
        <f t="shared" si="31"/>
        <v>1.52</v>
      </c>
      <c r="AW200" s="19" t="str">
        <f t="shared" si="32"/>
        <v>Km</v>
      </c>
      <c r="AX200" s="33"/>
      <c r="AY200" s="33"/>
      <c r="AZ200" s="33"/>
      <c r="BA200" s="33"/>
    </row>
    <row r="201" spans="1:53" ht="129.94999999999999" customHeight="1" x14ac:dyDescent="0.25">
      <c r="A201" s="41"/>
      <c r="B201" s="44" t="s">
        <v>646</v>
      </c>
      <c r="C201" s="42"/>
      <c r="D201" s="32"/>
      <c r="E201" s="32" t="s">
        <v>652</v>
      </c>
      <c r="F201" s="32" t="s">
        <v>99</v>
      </c>
      <c r="G201" s="41" t="s">
        <v>144</v>
      </c>
      <c r="H201" s="43" t="s">
        <v>131</v>
      </c>
      <c r="I201" s="43" t="s">
        <v>953</v>
      </c>
      <c r="J201" s="17">
        <v>6433751248.8000002</v>
      </c>
      <c r="K201" s="32" t="s">
        <v>192</v>
      </c>
      <c r="L201" s="32" t="s">
        <v>205</v>
      </c>
      <c r="M201" s="41"/>
      <c r="N201" s="32" t="s">
        <v>218</v>
      </c>
      <c r="O201" s="42" t="s">
        <v>214</v>
      </c>
      <c r="P201" s="41" t="s">
        <v>218</v>
      </c>
      <c r="Q201" s="32"/>
      <c r="R201" s="32"/>
      <c r="S201" s="32"/>
      <c r="T201" s="32"/>
      <c r="U201" s="32" t="s">
        <v>601</v>
      </c>
      <c r="V201" s="32" t="s">
        <v>389</v>
      </c>
      <c r="W201" s="32" t="s">
        <v>390</v>
      </c>
      <c r="X201" s="41"/>
      <c r="Y201" s="32"/>
      <c r="Z201" s="22"/>
      <c r="AA201" s="22"/>
      <c r="AB201" s="22"/>
      <c r="AC201" s="22"/>
      <c r="AD201" s="32" t="s">
        <v>461</v>
      </c>
      <c r="AE201" s="32" t="s">
        <v>99</v>
      </c>
      <c r="AF201" s="36"/>
      <c r="AG201" s="22"/>
      <c r="AH201" s="21"/>
      <c r="AI201" s="21"/>
      <c r="AJ201" s="22"/>
      <c r="AK201" s="18">
        <v>150</v>
      </c>
      <c r="AL201" s="19" t="s">
        <v>572</v>
      </c>
      <c r="AM201" s="37">
        <f t="shared" ca="1" si="34"/>
        <v>-301.2</v>
      </c>
      <c r="AN201" s="23">
        <v>0.77</v>
      </c>
      <c r="AO201" s="21">
        <v>0.7</v>
      </c>
      <c r="AP201" s="24">
        <v>0.77</v>
      </c>
      <c r="AQ201" s="38">
        <f t="shared" si="27"/>
        <v>0.77</v>
      </c>
      <c r="AR201" s="39">
        <f t="shared" si="30"/>
        <v>0</v>
      </c>
      <c r="AS201" s="39">
        <f t="shared" si="28"/>
        <v>0.77</v>
      </c>
      <c r="AT201" s="19"/>
      <c r="AU201" s="19">
        <f t="shared" si="33"/>
        <v>0</v>
      </c>
      <c r="AV201" s="19">
        <f t="shared" si="31"/>
        <v>0</v>
      </c>
      <c r="AW201" s="19" t="str">
        <f t="shared" si="32"/>
        <v>Km</v>
      </c>
      <c r="AX201" s="33"/>
      <c r="AY201" s="33"/>
      <c r="AZ201" s="33"/>
      <c r="BA201" s="33"/>
    </row>
    <row r="202" spans="1:53" ht="129.94999999999999" customHeight="1" x14ac:dyDescent="0.25">
      <c r="A202" s="41"/>
      <c r="B202" s="44" t="s">
        <v>646</v>
      </c>
      <c r="C202" s="42"/>
      <c r="D202" s="32"/>
      <c r="E202" s="32" t="s">
        <v>666</v>
      </c>
      <c r="F202" s="32" t="s">
        <v>84</v>
      </c>
      <c r="G202" s="41" t="s">
        <v>132</v>
      </c>
      <c r="H202" s="43" t="s">
        <v>131</v>
      </c>
      <c r="I202" s="43" t="s">
        <v>953</v>
      </c>
      <c r="J202" s="17">
        <v>16229774220.629999</v>
      </c>
      <c r="K202" s="32" t="s">
        <v>185</v>
      </c>
      <c r="L202" s="32" t="s">
        <v>205</v>
      </c>
      <c r="M202" s="41">
        <v>21.105</v>
      </c>
      <c r="N202" s="32" t="s">
        <v>227</v>
      </c>
      <c r="O202" s="42" t="s">
        <v>214</v>
      </c>
      <c r="P202" s="41" t="s">
        <v>215</v>
      </c>
      <c r="Q202" s="32" t="s">
        <v>1451</v>
      </c>
      <c r="R202" s="32" t="s">
        <v>1450</v>
      </c>
      <c r="S202" s="32" t="s">
        <v>1920</v>
      </c>
      <c r="T202" s="32" t="s">
        <v>1921</v>
      </c>
      <c r="U202" s="32" t="s">
        <v>590</v>
      </c>
      <c r="V202" s="32" t="s">
        <v>370</v>
      </c>
      <c r="W202" s="32" t="s">
        <v>1918</v>
      </c>
      <c r="X202" s="32" t="s">
        <v>1919</v>
      </c>
      <c r="Y202" s="32"/>
      <c r="Z202" s="22">
        <v>44175</v>
      </c>
      <c r="AA202" s="22">
        <v>44187</v>
      </c>
      <c r="AB202" s="22">
        <v>44194</v>
      </c>
      <c r="AC202" s="22">
        <v>44201</v>
      </c>
      <c r="AD202" s="32" t="s">
        <v>2021</v>
      </c>
      <c r="AE202" s="32" t="s">
        <v>503</v>
      </c>
      <c r="AF202" s="36">
        <v>16229774220.629999</v>
      </c>
      <c r="AG202" s="22"/>
      <c r="AH202" s="21"/>
      <c r="AI202" s="36">
        <v>3245954844.1259999</v>
      </c>
      <c r="AJ202" s="22">
        <v>44209</v>
      </c>
      <c r="AK202" s="18">
        <v>240</v>
      </c>
      <c r="AL202" s="19" t="s">
        <v>541</v>
      </c>
      <c r="AM202" s="37">
        <f t="shared" ca="1" si="34"/>
        <v>-3.6708333333333334</v>
      </c>
      <c r="AN202" s="23">
        <v>0.75</v>
      </c>
      <c r="AO202" s="23"/>
      <c r="AP202" s="24">
        <v>0.62</v>
      </c>
      <c r="AQ202" s="38">
        <f t="shared" si="27"/>
        <v>0.75</v>
      </c>
      <c r="AR202" s="39">
        <f t="shared" si="30"/>
        <v>0.13</v>
      </c>
      <c r="AS202" s="39">
        <f t="shared" si="28"/>
        <v>0.75</v>
      </c>
      <c r="AT202" s="19"/>
      <c r="AU202" s="19">
        <f t="shared" si="33"/>
        <v>21.105</v>
      </c>
      <c r="AV202" s="19">
        <f t="shared" si="31"/>
        <v>15.828749999999999</v>
      </c>
      <c r="AW202" s="19" t="str">
        <f t="shared" si="32"/>
        <v>Km</v>
      </c>
      <c r="AX202" s="33"/>
      <c r="AY202" s="33"/>
      <c r="AZ202" s="33"/>
      <c r="BA202" s="33"/>
    </row>
    <row r="203" spans="1:53" ht="129.94999999999999" customHeight="1" x14ac:dyDescent="0.25">
      <c r="A203" s="41"/>
      <c r="B203" s="44" t="s">
        <v>646</v>
      </c>
      <c r="C203" s="42" t="s">
        <v>618</v>
      </c>
      <c r="D203" s="32" t="s">
        <v>640</v>
      </c>
      <c r="E203" s="32" t="s">
        <v>651</v>
      </c>
      <c r="F203" s="32" t="s">
        <v>117</v>
      </c>
      <c r="G203" s="41" t="s">
        <v>144</v>
      </c>
      <c r="H203" s="43" t="s">
        <v>131</v>
      </c>
      <c r="I203" s="43" t="s">
        <v>953</v>
      </c>
      <c r="J203" s="17">
        <v>790000000</v>
      </c>
      <c r="K203" s="32" t="s">
        <v>199</v>
      </c>
      <c r="L203" s="32" t="s">
        <v>208</v>
      </c>
      <c r="M203" s="41"/>
      <c r="N203" s="32" t="s">
        <v>218</v>
      </c>
      <c r="O203" s="42" t="s">
        <v>214</v>
      </c>
      <c r="P203" s="41" t="s">
        <v>218</v>
      </c>
      <c r="Q203" s="32" t="s">
        <v>1783</v>
      </c>
      <c r="R203" s="32"/>
      <c r="S203" s="32" t="s">
        <v>1784</v>
      </c>
      <c r="T203" s="32"/>
      <c r="U203" s="32" t="s">
        <v>584</v>
      </c>
      <c r="V203" s="32" t="s">
        <v>406</v>
      </c>
      <c r="W203" s="32" t="s">
        <v>1786</v>
      </c>
      <c r="X203" s="41"/>
      <c r="Y203" s="32"/>
      <c r="Z203" s="22"/>
      <c r="AA203" s="22"/>
      <c r="AB203" s="22"/>
      <c r="AC203" s="22"/>
      <c r="AD203" s="32" t="s">
        <v>474</v>
      </c>
      <c r="AE203" s="32" t="s">
        <v>117</v>
      </c>
      <c r="AF203" s="36">
        <v>483012261</v>
      </c>
      <c r="AG203" s="22"/>
      <c r="AH203" s="21"/>
      <c r="AI203" s="21"/>
      <c r="AJ203" s="22">
        <v>44183</v>
      </c>
      <c r="AK203" s="18">
        <v>120</v>
      </c>
      <c r="AL203" s="19" t="s">
        <v>518</v>
      </c>
      <c r="AM203" s="37">
        <f t="shared" ca="1" si="34"/>
        <v>-8.5583333333333336</v>
      </c>
      <c r="AN203" s="23">
        <v>0.73</v>
      </c>
      <c r="AO203" s="23"/>
      <c r="AP203" s="24">
        <v>0.73</v>
      </c>
      <c r="AQ203" s="38">
        <f t="shared" si="27"/>
        <v>0.73</v>
      </c>
      <c r="AR203" s="39">
        <f t="shared" si="30"/>
        <v>0</v>
      </c>
      <c r="AS203" s="39">
        <f t="shared" si="28"/>
        <v>0.73</v>
      </c>
      <c r="AT203" s="19" t="s">
        <v>1787</v>
      </c>
      <c r="AU203" s="19">
        <f t="shared" si="33"/>
        <v>0</v>
      </c>
      <c r="AV203" s="19">
        <f t="shared" si="31"/>
        <v>0</v>
      </c>
      <c r="AW203" s="19" t="str">
        <f t="shared" si="32"/>
        <v>ML d'ouvrage</v>
      </c>
      <c r="AX203" s="33"/>
      <c r="AY203" s="33"/>
      <c r="AZ203" s="33"/>
      <c r="BA203" s="33"/>
    </row>
    <row r="204" spans="1:53" ht="129.94999999999999" customHeight="1" x14ac:dyDescent="0.25">
      <c r="A204" s="41"/>
      <c r="B204" s="44" t="s">
        <v>646</v>
      </c>
      <c r="C204" s="42"/>
      <c r="D204" s="32"/>
      <c r="E204" s="32" t="s">
        <v>652</v>
      </c>
      <c r="F204" s="32" t="s">
        <v>104</v>
      </c>
      <c r="G204" s="41" t="s">
        <v>136</v>
      </c>
      <c r="H204" s="43" t="s">
        <v>131</v>
      </c>
      <c r="I204" s="43" t="s">
        <v>953</v>
      </c>
      <c r="J204" s="17">
        <v>180025765</v>
      </c>
      <c r="K204" s="32" t="s">
        <v>193</v>
      </c>
      <c r="L204" s="32" t="s">
        <v>205</v>
      </c>
      <c r="M204" s="41"/>
      <c r="N204" s="32" t="s">
        <v>218</v>
      </c>
      <c r="O204" s="42" t="s">
        <v>214</v>
      </c>
      <c r="P204" s="41" t="s">
        <v>218</v>
      </c>
      <c r="Q204" s="32"/>
      <c r="R204" s="32"/>
      <c r="S204" s="32"/>
      <c r="T204" s="32"/>
      <c r="U204" s="32" t="s">
        <v>593</v>
      </c>
      <c r="V204" s="32" t="s">
        <v>395</v>
      </c>
      <c r="W204" s="32" t="s">
        <v>396</v>
      </c>
      <c r="X204" s="41"/>
      <c r="Y204" s="32"/>
      <c r="Z204" s="22"/>
      <c r="AA204" s="22"/>
      <c r="AB204" s="22"/>
      <c r="AC204" s="22"/>
      <c r="AD204" s="32" t="s">
        <v>466</v>
      </c>
      <c r="AE204" s="32" t="s">
        <v>104</v>
      </c>
      <c r="AF204" s="36">
        <v>180025765</v>
      </c>
      <c r="AG204" s="22"/>
      <c r="AH204" s="21"/>
      <c r="AI204" s="21"/>
      <c r="AJ204" s="22">
        <v>44176</v>
      </c>
      <c r="AK204" s="18">
        <v>45</v>
      </c>
      <c r="AL204" s="19" t="s">
        <v>577</v>
      </c>
      <c r="AM204" s="37">
        <f t="shared" ca="1" si="34"/>
        <v>-24.644444444444446</v>
      </c>
      <c r="AN204" s="23">
        <v>0.7</v>
      </c>
      <c r="AO204" s="21"/>
      <c r="AP204" s="24">
        <v>0.7</v>
      </c>
      <c r="AQ204" s="38">
        <f t="shared" si="27"/>
        <v>0.7</v>
      </c>
      <c r="AR204" s="39">
        <f t="shared" si="30"/>
        <v>0</v>
      </c>
      <c r="AS204" s="39">
        <f t="shared" si="28"/>
        <v>0.7</v>
      </c>
      <c r="AT204" s="19"/>
      <c r="AU204" s="19">
        <f t="shared" si="33"/>
        <v>0</v>
      </c>
      <c r="AV204" s="19">
        <f t="shared" si="31"/>
        <v>0</v>
      </c>
      <c r="AW204" s="19" t="str">
        <f t="shared" si="32"/>
        <v>Km</v>
      </c>
      <c r="AX204" s="33"/>
      <c r="AY204" s="33"/>
      <c r="AZ204" s="33"/>
      <c r="BA204" s="33"/>
    </row>
    <row r="205" spans="1:53" ht="129.94999999999999" customHeight="1" x14ac:dyDescent="0.25">
      <c r="A205" s="41"/>
      <c r="B205" s="44" t="s">
        <v>646</v>
      </c>
      <c r="C205" s="42">
        <v>393</v>
      </c>
      <c r="D205" s="32" t="s">
        <v>65</v>
      </c>
      <c r="E205" s="32" t="s">
        <v>652</v>
      </c>
      <c r="F205" s="32" t="s">
        <v>735</v>
      </c>
      <c r="G205" s="41" t="s">
        <v>137</v>
      </c>
      <c r="H205" s="43" t="s">
        <v>131</v>
      </c>
      <c r="I205" s="43" t="s">
        <v>953</v>
      </c>
      <c r="J205" s="17">
        <v>3233820776</v>
      </c>
      <c r="K205" s="32" t="s">
        <v>736</v>
      </c>
      <c r="L205" s="32" t="s">
        <v>2044</v>
      </c>
      <c r="M205" s="41"/>
      <c r="N205" s="32">
        <f>M205</f>
        <v>0</v>
      </c>
      <c r="O205" s="42" t="s">
        <v>221</v>
      </c>
      <c r="P205" s="41">
        <f>+N205</f>
        <v>0</v>
      </c>
      <c r="Q205" s="32" t="s">
        <v>1427</v>
      </c>
      <c r="R205" s="32" t="s">
        <v>1428</v>
      </c>
      <c r="S205" s="32">
        <f t="shared" ref="S205:X205" si="35">+S204</f>
        <v>0</v>
      </c>
      <c r="T205" s="32">
        <f t="shared" si="35"/>
        <v>0</v>
      </c>
      <c r="U205" s="32" t="str">
        <f t="shared" si="35"/>
        <v>Vakinankaratra</v>
      </c>
      <c r="V205" s="32" t="str">
        <f t="shared" si="35"/>
        <v>AMBATOLAMPY</v>
      </c>
      <c r="W205" s="32" t="str">
        <f t="shared" si="35"/>
        <v>CR Ambatondrakalavao
CR Antsapandrano
CR Tsinjoarivo</v>
      </c>
      <c r="X205" s="41">
        <f t="shared" si="35"/>
        <v>0</v>
      </c>
      <c r="Y205" s="32"/>
      <c r="Z205" s="22"/>
      <c r="AA205" s="22"/>
      <c r="AB205" s="22"/>
      <c r="AC205" s="22"/>
      <c r="AD205" s="32" t="s">
        <v>737</v>
      </c>
      <c r="AE205" s="32" t="s">
        <v>735</v>
      </c>
      <c r="AF205" s="36">
        <f>J205</f>
        <v>3233820776</v>
      </c>
      <c r="AG205" s="22"/>
      <c r="AH205" s="21"/>
      <c r="AI205" s="21"/>
      <c r="AJ205" s="22">
        <v>44211</v>
      </c>
      <c r="AK205" s="18">
        <v>450</v>
      </c>
      <c r="AL205" s="19" t="s">
        <v>738</v>
      </c>
      <c r="AM205" s="37">
        <f t="shared" ca="1" si="34"/>
        <v>-1.4866666666666666</v>
      </c>
      <c r="AN205" s="23">
        <v>0.67</v>
      </c>
      <c r="AO205" s="23">
        <v>0</v>
      </c>
      <c r="AP205" s="24">
        <v>0.67</v>
      </c>
      <c r="AQ205" s="38">
        <f t="shared" si="27"/>
        <v>0.67</v>
      </c>
      <c r="AR205" s="39">
        <f t="shared" si="30"/>
        <v>0</v>
      </c>
      <c r="AS205" s="39">
        <f t="shared" si="28"/>
        <v>0.67</v>
      </c>
      <c r="AT205" s="19"/>
      <c r="AU205" s="19">
        <f t="shared" si="33"/>
        <v>0</v>
      </c>
      <c r="AV205" s="19">
        <f t="shared" si="31"/>
        <v>0</v>
      </c>
      <c r="AW205" s="19" t="str">
        <f t="shared" si="32"/>
        <v>Nombre de rapports</v>
      </c>
      <c r="AX205" s="33"/>
      <c r="AY205" s="33"/>
      <c r="AZ205" s="33"/>
      <c r="BA205" s="33"/>
    </row>
    <row r="206" spans="1:53" ht="129.94999999999999" customHeight="1" x14ac:dyDescent="0.25">
      <c r="A206" s="41"/>
      <c r="B206" s="44" t="s">
        <v>646</v>
      </c>
      <c r="C206" s="42"/>
      <c r="D206" s="32"/>
      <c r="E206" s="32" t="s">
        <v>658</v>
      </c>
      <c r="F206" s="32" t="s">
        <v>72</v>
      </c>
      <c r="G206" s="41" t="s">
        <v>136</v>
      </c>
      <c r="H206" s="43" t="s">
        <v>131</v>
      </c>
      <c r="I206" s="43" t="s">
        <v>953</v>
      </c>
      <c r="J206" s="17">
        <v>2587802317.5999999</v>
      </c>
      <c r="K206" s="32" t="s">
        <v>177</v>
      </c>
      <c r="L206" s="32" t="s">
        <v>205</v>
      </c>
      <c r="M206" s="41">
        <v>50</v>
      </c>
      <c r="N206" s="32" t="s">
        <v>226</v>
      </c>
      <c r="O206" s="42" t="s">
        <v>214</v>
      </c>
      <c r="P206" s="41" t="s">
        <v>218</v>
      </c>
      <c r="Q206" s="32" t="s">
        <v>1941</v>
      </c>
      <c r="R206" s="32" t="s">
        <v>1942</v>
      </c>
      <c r="S206" s="32" t="s">
        <v>271</v>
      </c>
      <c r="T206" s="32" t="s">
        <v>1943</v>
      </c>
      <c r="U206" s="32" t="s">
        <v>588</v>
      </c>
      <c r="V206" s="32" t="s">
        <v>354</v>
      </c>
      <c r="W206" s="32" t="s">
        <v>355</v>
      </c>
      <c r="X206" s="41"/>
      <c r="Y206" s="32"/>
      <c r="Z206" s="22"/>
      <c r="AA206" s="22"/>
      <c r="AB206" s="22"/>
      <c r="AC206" s="22"/>
      <c r="AD206" s="32" t="s">
        <v>441</v>
      </c>
      <c r="AE206" s="32" t="s">
        <v>72</v>
      </c>
      <c r="AF206" s="36">
        <v>2587802317.5999999</v>
      </c>
      <c r="AG206" s="22"/>
      <c r="AH206" s="21"/>
      <c r="AI206" s="21"/>
      <c r="AJ206" s="22">
        <v>44137</v>
      </c>
      <c r="AK206" s="18">
        <v>92</v>
      </c>
      <c r="AL206" s="19" t="s">
        <v>551</v>
      </c>
      <c r="AM206" s="37">
        <f t="shared" ca="1" si="34"/>
        <v>-11.967391304347826</v>
      </c>
      <c r="AN206" s="23">
        <v>0.65</v>
      </c>
      <c r="AO206" s="21">
        <v>0</v>
      </c>
      <c r="AP206" s="24">
        <v>0.35</v>
      </c>
      <c r="AQ206" s="38">
        <f t="shared" si="27"/>
        <v>0.65</v>
      </c>
      <c r="AR206" s="39">
        <f t="shared" si="30"/>
        <v>0.30000000000000004</v>
      </c>
      <c r="AS206" s="39">
        <f t="shared" si="28"/>
        <v>0.65</v>
      </c>
      <c r="AT206" s="19" t="s">
        <v>2030</v>
      </c>
      <c r="AU206" s="19">
        <f t="shared" si="33"/>
        <v>50</v>
      </c>
      <c r="AV206" s="19">
        <f t="shared" si="31"/>
        <v>32.5</v>
      </c>
      <c r="AW206" s="19" t="str">
        <f t="shared" si="32"/>
        <v>Km</v>
      </c>
      <c r="AX206" s="33"/>
      <c r="AY206" s="33"/>
      <c r="AZ206" s="33"/>
      <c r="BA206" s="33"/>
    </row>
    <row r="207" spans="1:53" ht="129.94999999999999" customHeight="1" x14ac:dyDescent="0.25">
      <c r="A207" s="41"/>
      <c r="B207" s="44" t="s">
        <v>649</v>
      </c>
      <c r="C207" s="42" t="s">
        <v>605</v>
      </c>
      <c r="D207" s="32" t="s">
        <v>625</v>
      </c>
      <c r="E207" s="32" t="s">
        <v>664</v>
      </c>
      <c r="F207" s="32" t="s">
        <v>109</v>
      </c>
      <c r="G207" s="41" t="s">
        <v>136</v>
      </c>
      <c r="H207" s="43" t="s">
        <v>131</v>
      </c>
      <c r="I207" s="43" t="s">
        <v>953</v>
      </c>
      <c r="J207" s="17">
        <v>1199673724.1700001</v>
      </c>
      <c r="K207" s="32" t="s">
        <v>194</v>
      </c>
      <c r="L207" s="32" t="s">
        <v>205</v>
      </c>
      <c r="M207" s="41">
        <v>64</v>
      </c>
      <c r="N207" s="32"/>
      <c r="O207" s="42" t="s">
        <v>214</v>
      </c>
      <c r="P207" s="41"/>
      <c r="Q207" s="32" t="s">
        <v>1471</v>
      </c>
      <c r="R207" s="32" t="s">
        <v>1470</v>
      </c>
      <c r="S207" s="32" t="s">
        <v>266</v>
      </c>
      <c r="T207" s="32" t="s">
        <v>290</v>
      </c>
      <c r="U207" s="32" t="s">
        <v>597</v>
      </c>
      <c r="V207" s="32" t="s">
        <v>398</v>
      </c>
      <c r="W207" s="32" t="s">
        <v>399</v>
      </c>
      <c r="X207" s="41"/>
      <c r="Y207" s="32"/>
      <c r="Z207" s="22"/>
      <c r="AA207" s="22"/>
      <c r="AB207" s="22"/>
      <c r="AC207" s="22"/>
      <c r="AD207" s="32" t="s">
        <v>471</v>
      </c>
      <c r="AE207" s="32" t="s">
        <v>109</v>
      </c>
      <c r="AF207" s="36">
        <v>1199673724.1700001</v>
      </c>
      <c r="AG207" s="22"/>
      <c r="AH207" s="21"/>
      <c r="AI207" s="21"/>
      <c r="AJ207" s="22">
        <v>44172</v>
      </c>
      <c r="AK207" s="18">
        <v>90</v>
      </c>
      <c r="AL207" s="19" t="s">
        <v>559</v>
      </c>
      <c r="AM207" s="37">
        <f t="shared" ca="1" si="34"/>
        <v>-11.866666666666667</v>
      </c>
      <c r="AN207" s="23">
        <v>0.6</v>
      </c>
      <c r="AO207" s="21">
        <v>0</v>
      </c>
      <c r="AP207" s="24">
        <v>0.6</v>
      </c>
      <c r="AQ207" s="38">
        <f t="shared" si="27"/>
        <v>0.6</v>
      </c>
      <c r="AR207" s="39">
        <f t="shared" si="30"/>
        <v>0</v>
      </c>
      <c r="AS207" s="39">
        <f t="shared" si="28"/>
        <v>0.6</v>
      </c>
      <c r="AT207" s="19"/>
      <c r="AU207" s="19">
        <f t="shared" si="33"/>
        <v>64</v>
      </c>
      <c r="AV207" s="19">
        <f t="shared" si="31"/>
        <v>38.4</v>
      </c>
      <c r="AW207" s="19" t="str">
        <f t="shared" si="32"/>
        <v>Km</v>
      </c>
      <c r="AX207" s="33"/>
      <c r="AY207" s="33"/>
      <c r="AZ207" s="33"/>
      <c r="BA207" s="33"/>
    </row>
    <row r="208" spans="1:53" ht="129.94999999999999" customHeight="1" x14ac:dyDescent="0.25">
      <c r="A208" s="41"/>
      <c r="B208" s="44" t="s">
        <v>646</v>
      </c>
      <c r="C208" s="53" t="s">
        <v>615</v>
      </c>
      <c r="D208" s="32" t="s">
        <v>637</v>
      </c>
      <c r="E208" s="32" t="s">
        <v>652</v>
      </c>
      <c r="F208" s="32" t="s">
        <v>98</v>
      </c>
      <c r="G208" s="41" t="s">
        <v>145</v>
      </c>
      <c r="H208" s="43" t="s">
        <v>131</v>
      </c>
      <c r="I208" s="43" t="s">
        <v>953</v>
      </c>
      <c r="J208" s="17">
        <v>2629874000</v>
      </c>
      <c r="K208" s="32" t="s">
        <v>192</v>
      </c>
      <c r="L208" s="32" t="s">
        <v>205</v>
      </c>
      <c r="M208" s="41"/>
      <c r="N208" s="32" t="s">
        <v>227</v>
      </c>
      <c r="O208" s="42" t="s">
        <v>214</v>
      </c>
      <c r="P208" s="41" t="s">
        <v>215</v>
      </c>
      <c r="Q208" s="32" t="s">
        <v>1462</v>
      </c>
      <c r="R208" s="32" t="s">
        <v>1463</v>
      </c>
      <c r="S208" s="32"/>
      <c r="T208" s="32"/>
      <c r="U208" s="32" t="s">
        <v>378</v>
      </c>
      <c r="V208" s="32" t="s">
        <v>387</v>
      </c>
      <c r="W208" s="32" t="s">
        <v>388</v>
      </c>
      <c r="X208" s="41"/>
      <c r="Y208" s="32"/>
      <c r="Z208" s="22"/>
      <c r="AA208" s="22"/>
      <c r="AB208" s="22"/>
      <c r="AC208" s="22"/>
      <c r="AD208" s="32" t="s">
        <v>460</v>
      </c>
      <c r="AE208" s="32" t="s">
        <v>98</v>
      </c>
      <c r="AF208" s="36">
        <v>2629874000</v>
      </c>
      <c r="AG208" s="22"/>
      <c r="AH208" s="21"/>
      <c r="AI208" s="21"/>
      <c r="AJ208" s="22">
        <v>44186</v>
      </c>
      <c r="AK208" s="18">
        <v>90</v>
      </c>
      <c r="AL208" s="19" t="s">
        <v>533</v>
      </c>
      <c r="AM208" s="37">
        <f t="shared" ca="1" si="34"/>
        <v>-11.71111111111111</v>
      </c>
      <c r="AN208" s="23">
        <v>0.6</v>
      </c>
      <c r="AO208" s="21"/>
      <c r="AP208" s="24">
        <v>0.6</v>
      </c>
      <c r="AQ208" s="38">
        <f t="shared" si="27"/>
        <v>0.6</v>
      </c>
      <c r="AR208" s="39">
        <f t="shared" si="30"/>
        <v>0</v>
      </c>
      <c r="AS208" s="39">
        <f t="shared" si="28"/>
        <v>0.6</v>
      </c>
      <c r="AT208" s="19"/>
      <c r="AU208" s="19">
        <f t="shared" si="33"/>
        <v>0</v>
      </c>
      <c r="AV208" s="19">
        <f t="shared" si="31"/>
        <v>0</v>
      </c>
      <c r="AW208" s="19" t="str">
        <f t="shared" si="32"/>
        <v>Km</v>
      </c>
      <c r="AX208" s="33"/>
      <c r="AY208" s="33"/>
      <c r="AZ208" s="33"/>
      <c r="BA208" s="33"/>
    </row>
    <row r="209" spans="1:53" ht="129.94999999999999" customHeight="1" x14ac:dyDescent="0.25">
      <c r="A209" s="41"/>
      <c r="B209" s="44" t="s">
        <v>646</v>
      </c>
      <c r="C209" s="42" t="s">
        <v>607</v>
      </c>
      <c r="D209" s="32" t="s">
        <v>627</v>
      </c>
      <c r="E209" s="32" t="s">
        <v>993</v>
      </c>
      <c r="F209" s="32" t="s">
        <v>994</v>
      </c>
      <c r="G209" s="41" t="s">
        <v>132</v>
      </c>
      <c r="H209" s="43" t="s">
        <v>131</v>
      </c>
      <c r="I209" s="43" t="s">
        <v>953</v>
      </c>
      <c r="J209" s="17">
        <v>300000000</v>
      </c>
      <c r="K209" s="32" t="s">
        <v>995</v>
      </c>
      <c r="L209" s="32" t="s">
        <v>205</v>
      </c>
      <c r="M209" s="41">
        <v>4.8</v>
      </c>
      <c r="N209" s="32" t="s">
        <v>944</v>
      </c>
      <c r="O209" s="42" t="s">
        <v>214</v>
      </c>
      <c r="P209" s="41" t="s">
        <v>996</v>
      </c>
      <c r="Q209" s="32" t="s">
        <v>1409</v>
      </c>
      <c r="R209" s="32" t="s">
        <v>1410</v>
      </c>
      <c r="S209" s="32" t="s">
        <v>997</v>
      </c>
      <c r="T209" s="32" t="s">
        <v>998</v>
      </c>
      <c r="U209" s="32" t="s">
        <v>587</v>
      </c>
      <c r="V209" s="32" t="s">
        <v>323</v>
      </c>
      <c r="W209" s="32" t="s">
        <v>417</v>
      </c>
      <c r="X209" s="41"/>
      <c r="Y209" s="32"/>
      <c r="Z209" s="22" t="s">
        <v>933</v>
      </c>
      <c r="AA209" s="22" t="s">
        <v>933</v>
      </c>
      <c r="AB209" s="22" t="s">
        <v>933</v>
      </c>
      <c r="AC209" s="22" t="s">
        <v>933</v>
      </c>
      <c r="AD209" s="32" t="s">
        <v>999</v>
      </c>
      <c r="AE209" s="32" t="s">
        <v>994</v>
      </c>
      <c r="AF209" s="36">
        <v>196056353.028</v>
      </c>
      <c r="AG209" s="22"/>
      <c r="AH209" s="21"/>
      <c r="AI209" s="36">
        <v>163380294.19</v>
      </c>
      <c r="AJ209" s="22">
        <v>43194</v>
      </c>
      <c r="AK209" s="18">
        <v>11</v>
      </c>
      <c r="AL209" s="19" t="s">
        <v>1000</v>
      </c>
      <c r="AM209" s="37">
        <v>1</v>
      </c>
      <c r="AN209" s="23">
        <v>0.56000000000000005</v>
      </c>
      <c r="AO209" s="23">
        <v>0.53290000000000004</v>
      </c>
      <c r="AP209" s="24">
        <v>0.56000000000000005</v>
      </c>
      <c r="AQ209" s="38">
        <f t="shared" si="27"/>
        <v>0.56000000000000005</v>
      </c>
      <c r="AR209" s="39">
        <f t="shared" si="30"/>
        <v>0</v>
      </c>
      <c r="AS209" s="39">
        <f t="shared" si="28"/>
        <v>0.56000000000000005</v>
      </c>
      <c r="AT209" s="19"/>
      <c r="AU209" s="19">
        <f t="shared" si="33"/>
        <v>4.8</v>
      </c>
      <c r="AV209" s="19">
        <f t="shared" si="31"/>
        <v>2.6880000000000002</v>
      </c>
      <c r="AW209" s="19" t="str">
        <f t="shared" si="32"/>
        <v>Km</v>
      </c>
      <c r="AX209" s="33"/>
      <c r="AY209" s="33"/>
      <c r="AZ209" s="33"/>
      <c r="BA209" s="33"/>
    </row>
    <row r="210" spans="1:53" ht="129.94999999999999" customHeight="1" x14ac:dyDescent="0.25">
      <c r="A210" s="41"/>
      <c r="B210" s="44" t="s">
        <v>646</v>
      </c>
      <c r="C210" s="42"/>
      <c r="D210" s="32"/>
      <c r="E210" s="32" t="s">
        <v>671</v>
      </c>
      <c r="F210" s="32" t="s">
        <v>115</v>
      </c>
      <c r="G210" s="41" t="s">
        <v>137</v>
      </c>
      <c r="H210" s="43" t="s">
        <v>131</v>
      </c>
      <c r="I210" s="43"/>
      <c r="J210" s="17"/>
      <c r="K210" s="32" t="s">
        <v>198</v>
      </c>
      <c r="L210" s="32" t="s">
        <v>209</v>
      </c>
      <c r="M210" s="41">
        <v>2</v>
      </c>
      <c r="N210" s="32"/>
      <c r="O210" s="42" t="s">
        <v>214</v>
      </c>
      <c r="P210" s="41"/>
      <c r="Q210" s="32"/>
      <c r="R210" s="32"/>
      <c r="S210" s="32"/>
      <c r="T210" s="32"/>
      <c r="U210" s="32" t="s">
        <v>595</v>
      </c>
      <c r="V210" s="32"/>
      <c r="W210" s="32"/>
      <c r="X210" s="41"/>
      <c r="Y210" s="32"/>
      <c r="Z210" s="22"/>
      <c r="AA210" s="22"/>
      <c r="AB210" s="22"/>
      <c r="AC210" s="22"/>
      <c r="AD210" s="32"/>
      <c r="AE210" s="32" t="s">
        <v>115</v>
      </c>
      <c r="AF210" s="36"/>
      <c r="AG210" s="22"/>
      <c r="AH210" s="21"/>
      <c r="AI210" s="21"/>
      <c r="AJ210" s="22"/>
      <c r="AK210" s="18"/>
      <c r="AL210" s="19"/>
      <c r="AM210" s="37" t="e">
        <f ca="1">(AK210-((TODAY())-AJ210))/AK210</f>
        <v>#DIV/0!</v>
      </c>
      <c r="AN210" s="23">
        <v>0.5</v>
      </c>
      <c r="AO210" s="23"/>
      <c r="AP210" s="24">
        <v>0.5</v>
      </c>
      <c r="AQ210" s="38">
        <f t="shared" si="27"/>
        <v>0.5</v>
      </c>
      <c r="AR210" s="39">
        <f t="shared" si="30"/>
        <v>0</v>
      </c>
      <c r="AS210" s="39">
        <f t="shared" si="28"/>
        <v>0.5</v>
      </c>
      <c r="AT210" s="19"/>
      <c r="AU210" s="19">
        <f t="shared" si="33"/>
        <v>2</v>
      </c>
      <c r="AV210" s="19">
        <f t="shared" si="31"/>
        <v>1</v>
      </c>
      <c r="AW210" s="19" t="str">
        <f t="shared" si="32"/>
        <v>Nb</v>
      </c>
      <c r="AX210" s="33"/>
      <c r="AY210" s="33"/>
      <c r="AZ210" s="33"/>
      <c r="BA210" s="33"/>
    </row>
    <row r="211" spans="1:53" ht="129.94999999999999" customHeight="1" x14ac:dyDescent="0.25">
      <c r="A211" s="41"/>
      <c r="B211" s="44" t="s">
        <v>646</v>
      </c>
      <c r="C211" s="42"/>
      <c r="D211" s="32"/>
      <c r="E211" s="32" t="s">
        <v>652</v>
      </c>
      <c r="F211" s="32" t="s">
        <v>107</v>
      </c>
      <c r="G211" s="41" t="s">
        <v>132</v>
      </c>
      <c r="H211" s="43" t="s">
        <v>131</v>
      </c>
      <c r="I211" s="43" t="s">
        <v>953</v>
      </c>
      <c r="J211" s="17">
        <v>197367400</v>
      </c>
      <c r="K211" s="32" t="s">
        <v>184</v>
      </c>
      <c r="L211" s="32" t="s">
        <v>205</v>
      </c>
      <c r="M211" s="41"/>
      <c r="N211" s="32" t="s">
        <v>218</v>
      </c>
      <c r="O211" s="42" t="s">
        <v>214</v>
      </c>
      <c r="P211" s="41" t="s">
        <v>218</v>
      </c>
      <c r="Q211" s="32" t="s">
        <v>1467</v>
      </c>
      <c r="R211" s="32" t="s">
        <v>1466</v>
      </c>
      <c r="S211" s="32"/>
      <c r="T211" s="32"/>
      <c r="U211" s="32" t="s">
        <v>587</v>
      </c>
      <c r="V211" s="32" t="s">
        <v>397</v>
      </c>
      <c r="W211" s="32" t="s">
        <v>397</v>
      </c>
      <c r="X211" s="41"/>
      <c r="Y211" s="32"/>
      <c r="Z211" s="22"/>
      <c r="AA211" s="22"/>
      <c r="AB211" s="22"/>
      <c r="AC211" s="22"/>
      <c r="AD211" s="32" t="s">
        <v>469</v>
      </c>
      <c r="AE211" s="32" t="s">
        <v>507</v>
      </c>
      <c r="AF211" s="36">
        <v>197367400</v>
      </c>
      <c r="AG211" s="22"/>
      <c r="AH211" s="21"/>
      <c r="AI211" s="21"/>
      <c r="AJ211" s="22">
        <v>44183</v>
      </c>
      <c r="AK211" s="18">
        <v>40</v>
      </c>
      <c r="AL211" s="19" t="s">
        <v>579</v>
      </c>
      <c r="AM211" s="37">
        <f ca="1">(AK211-((TODAY())-AJ211))/AK211</f>
        <v>-27.675000000000001</v>
      </c>
      <c r="AN211" s="23">
        <v>0.5</v>
      </c>
      <c r="AO211" s="21"/>
      <c r="AP211" s="24">
        <v>0.5</v>
      </c>
      <c r="AQ211" s="38">
        <f t="shared" si="27"/>
        <v>0.5</v>
      </c>
      <c r="AR211" s="39">
        <f t="shared" si="30"/>
        <v>0</v>
      </c>
      <c r="AS211" s="39">
        <f t="shared" si="28"/>
        <v>0.5</v>
      </c>
      <c r="AT211" s="19"/>
      <c r="AU211" s="19">
        <f t="shared" si="33"/>
        <v>0</v>
      </c>
      <c r="AV211" s="19">
        <f t="shared" si="31"/>
        <v>0</v>
      </c>
      <c r="AW211" s="19" t="str">
        <f t="shared" si="32"/>
        <v>Km</v>
      </c>
      <c r="AX211" s="33"/>
      <c r="AY211" s="33"/>
      <c r="AZ211" s="33"/>
      <c r="BA211" s="33"/>
    </row>
    <row r="212" spans="1:53" ht="129.94999999999999" customHeight="1" x14ac:dyDescent="0.25">
      <c r="A212" s="41"/>
      <c r="B212" s="44" t="s">
        <v>646</v>
      </c>
      <c r="C212" s="42" t="s">
        <v>608</v>
      </c>
      <c r="D212" s="32" t="s">
        <v>629</v>
      </c>
      <c r="E212" s="32" t="s">
        <v>1312</v>
      </c>
      <c r="F212" s="32" t="s">
        <v>1211</v>
      </c>
      <c r="G212" s="41" t="s">
        <v>137</v>
      </c>
      <c r="H212" s="43" t="s">
        <v>131</v>
      </c>
      <c r="I212" s="43" t="s">
        <v>953</v>
      </c>
      <c r="J212" s="17">
        <v>700000000</v>
      </c>
      <c r="K212" s="32" t="s">
        <v>1096</v>
      </c>
      <c r="L212" s="32" t="s">
        <v>2044</v>
      </c>
      <c r="M212" s="41">
        <v>0</v>
      </c>
      <c r="N212" s="32" t="s">
        <v>235</v>
      </c>
      <c r="O212" s="42" t="s">
        <v>214</v>
      </c>
      <c r="P212" s="41" t="s">
        <v>1198</v>
      </c>
      <c r="Q212" s="32" t="s">
        <v>1417</v>
      </c>
      <c r="R212" s="32" t="s">
        <v>1416</v>
      </c>
      <c r="S212" s="32" t="s">
        <v>266</v>
      </c>
      <c r="T212" s="32" t="s">
        <v>1213</v>
      </c>
      <c r="U212" s="32" t="s">
        <v>589</v>
      </c>
      <c r="V212" s="32" t="s">
        <v>1209</v>
      </c>
      <c r="W212" s="32" t="s">
        <v>1210</v>
      </c>
      <c r="X212" s="41"/>
      <c r="Y212" s="32"/>
      <c r="Z212" s="22">
        <v>44438</v>
      </c>
      <c r="AA212" s="22">
        <v>44446</v>
      </c>
      <c r="AB212" s="22">
        <v>44446</v>
      </c>
      <c r="AC212" s="22"/>
      <c r="AD212" s="32" t="s">
        <v>1214</v>
      </c>
      <c r="AE212" s="32" t="s">
        <v>1215</v>
      </c>
      <c r="AF212" s="36">
        <v>697578592.41999996</v>
      </c>
      <c r="AG212" s="22"/>
      <c r="AH212" s="21"/>
      <c r="AI212" s="21"/>
      <c r="AJ212" s="22">
        <v>44152</v>
      </c>
      <c r="AK212" s="18">
        <v>25</v>
      </c>
      <c r="AL212" s="19" t="s">
        <v>543</v>
      </c>
      <c r="AM212" s="54" t="s">
        <v>1212</v>
      </c>
      <c r="AN212" s="23">
        <v>0.49</v>
      </c>
      <c r="AO212" s="23">
        <v>0.2</v>
      </c>
      <c r="AP212" s="24">
        <v>0.49</v>
      </c>
      <c r="AQ212" s="38">
        <f t="shared" si="27"/>
        <v>0.49</v>
      </c>
      <c r="AR212" s="39">
        <f t="shared" si="30"/>
        <v>0</v>
      </c>
      <c r="AS212" s="39">
        <f t="shared" si="28"/>
        <v>0.49</v>
      </c>
      <c r="AT212" s="19" t="s">
        <v>1212</v>
      </c>
      <c r="AU212" s="19">
        <f t="shared" si="33"/>
        <v>0</v>
      </c>
      <c r="AV212" s="19">
        <f t="shared" si="31"/>
        <v>0</v>
      </c>
      <c r="AW212" s="19" t="str">
        <f t="shared" si="32"/>
        <v>Nombre de rapports</v>
      </c>
      <c r="AX212" s="33"/>
      <c r="AY212" s="33"/>
      <c r="AZ212" s="33"/>
      <c r="BA212" s="33"/>
    </row>
    <row r="213" spans="1:53" ht="129.94999999999999" customHeight="1" x14ac:dyDescent="0.25">
      <c r="A213" s="41"/>
      <c r="B213" s="44" t="s">
        <v>646</v>
      </c>
      <c r="C213" s="42"/>
      <c r="D213" s="32" t="s">
        <v>635</v>
      </c>
      <c r="E213" s="32" t="s">
        <v>660</v>
      </c>
      <c r="F213" s="32" t="s">
        <v>75</v>
      </c>
      <c r="G213" s="41" t="s">
        <v>132</v>
      </c>
      <c r="H213" s="43" t="s">
        <v>131</v>
      </c>
      <c r="I213" s="43" t="s">
        <v>953</v>
      </c>
      <c r="J213" s="17">
        <v>8083580904.96</v>
      </c>
      <c r="K213" s="32" t="s">
        <v>180</v>
      </c>
      <c r="L213" s="32" t="s">
        <v>205</v>
      </c>
      <c r="M213" s="41"/>
      <c r="N213" s="32" t="s">
        <v>222</v>
      </c>
      <c r="O213" s="42" t="s">
        <v>221</v>
      </c>
      <c r="P213" s="41" t="s">
        <v>215</v>
      </c>
      <c r="Q213" s="32" t="s">
        <v>1439</v>
      </c>
      <c r="R213" s="32" t="s">
        <v>1438</v>
      </c>
      <c r="S213" s="32"/>
      <c r="T213" s="32"/>
      <c r="U213" s="32" t="s">
        <v>594</v>
      </c>
      <c r="V213" s="32" t="s">
        <v>360</v>
      </c>
      <c r="W213" s="32" t="s">
        <v>361</v>
      </c>
      <c r="X213" s="41"/>
      <c r="Y213" s="32"/>
      <c r="Z213" s="22"/>
      <c r="AA213" s="22"/>
      <c r="AB213" s="22"/>
      <c r="AC213" s="22"/>
      <c r="AD213" s="32" t="s">
        <v>703</v>
      </c>
      <c r="AE213" s="32" t="s">
        <v>75</v>
      </c>
      <c r="AF213" s="36">
        <v>8083580904.96</v>
      </c>
      <c r="AG213" s="22">
        <v>43880</v>
      </c>
      <c r="AH213" s="21"/>
      <c r="AI213" s="36">
        <v>8083580904.96</v>
      </c>
      <c r="AJ213" s="22">
        <v>44053</v>
      </c>
      <c r="AK213" s="18">
        <v>180</v>
      </c>
      <c r="AL213" s="19" t="s">
        <v>554</v>
      </c>
      <c r="AM213" s="37">
        <v>0.45</v>
      </c>
      <c r="AN213" s="23">
        <v>0.46</v>
      </c>
      <c r="AO213" s="21">
        <v>0.6</v>
      </c>
      <c r="AP213" s="24">
        <v>0.46</v>
      </c>
      <c r="AQ213" s="38">
        <f t="shared" si="27"/>
        <v>0.46</v>
      </c>
      <c r="AR213" s="39">
        <f t="shared" si="30"/>
        <v>0</v>
      </c>
      <c r="AS213" s="39">
        <f t="shared" si="28"/>
        <v>0.46</v>
      </c>
      <c r="AT213" s="19" t="s">
        <v>704</v>
      </c>
      <c r="AU213" s="19">
        <f t="shared" si="33"/>
        <v>0</v>
      </c>
      <c r="AV213" s="19">
        <f t="shared" si="31"/>
        <v>0</v>
      </c>
      <c r="AW213" s="19" t="str">
        <f t="shared" si="32"/>
        <v>Km</v>
      </c>
      <c r="AX213" s="33"/>
      <c r="AY213" s="33"/>
      <c r="AZ213" s="33"/>
      <c r="BA213" s="33"/>
    </row>
    <row r="214" spans="1:53" ht="129.94999999999999" customHeight="1" x14ac:dyDescent="0.25">
      <c r="A214" s="41"/>
      <c r="B214" s="44" t="s">
        <v>646</v>
      </c>
      <c r="C214" s="42" t="s">
        <v>610</v>
      </c>
      <c r="D214" s="32" t="s">
        <v>630</v>
      </c>
      <c r="E214" s="32" t="s">
        <v>652</v>
      </c>
      <c r="F214" s="32" t="s">
        <v>961</v>
      </c>
      <c r="G214" s="41" t="s">
        <v>137</v>
      </c>
      <c r="H214" s="43" t="s">
        <v>131</v>
      </c>
      <c r="I214" s="43" t="s">
        <v>953</v>
      </c>
      <c r="J214" s="17">
        <v>700000000</v>
      </c>
      <c r="K214" s="32" t="s">
        <v>942</v>
      </c>
      <c r="L214" s="32" t="s">
        <v>962</v>
      </c>
      <c r="M214" s="41">
        <v>0.45</v>
      </c>
      <c r="N214" s="32" t="s">
        <v>963</v>
      </c>
      <c r="O214" s="42" t="s">
        <v>214</v>
      </c>
      <c r="P214" s="41" t="str">
        <f>N214</f>
        <v>Nombre de PAPs payé</v>
      </c>
      <c r="Q214" s="32" t="s">
        <v>1431</v>
      </c>
      <c r="R214" s="32" t="s">
        <v>1433</v>
      </c>
      <c r="S214" s="32" t="s">
        <v>269</v>
      </c>
      <c r="T214" s="32" t="s">
        <v>270</v>
      </c>
      <c r="U214" s="32" t="s">
        <v>593</v>
      </c>
      <c r="V214" s="32" t="s">
        <v>348</v>
      </c>
      <c r="W214" s="32" t="s">
        <v>347</v>
      </c>
      <c r="X214" s="41"/>
      <c r="Y214" s="32"/>
      <c r="Z214" s="22">
        <v>44420</v>
      </c>
      <c r="AA214" s="22">
        <v>44431</v>
      </c>
      <c r="AB214" s="22">
        <v>44432</v>
      </c>
      <c r="AC214" s="22"/>
      <c r="AD214" s="32" t="s">
        <v>964</v>
      </c>
      <c r="AE214" s="32" t="s">
        <v>965</v>
      </c>
      <c r="AF214" s="36">
        <v>2750000000</v>
      </c>
      <c r="AG214" s="22"/>
      <c r="AH214" s="21"/>
      <c r="AI214" s="21">
        <v>0</v>
      </c>
      <c r="AJ214" s="22"/>
      <c r="AK214" s="18">
        <v>0</v>
      </c>
      <c r="AL214" s="19" t="s">
        <v>966</v>
      </c>
      <c r="AM214" s="37">
        <v>1.5</v>
      </c>
      <c r="AN214" s="23">
        <v>0.4</v>
      </c>
      <c r="AO214" s="21">
        <v>0</v>
      </c>
      <c r="AP214" s="24">
        <v>0.4</v>
      </c>
      <c r="AQ214" s="38">
        <f t="shared" ref="AQ214:AQ245" si="36">AN214</f>
        <v>0.4</v>
      </c>
      <c r="AR214" s="39">
        <f t="shared" si="30"/>
        <v>0</v>
      </c>
      <c r="AS214" s="39">
        <f t="shared" si="28"/>
        <v>0.4</v>
      </c>
      <c r="AT214" s="19"/>
      <c r="AU214" s="19">
        <f t="shared" si="33"/>
        <v>0.45</v>
      </c>
      <c r="AV214" s="19">
        <f t="shared" si="31"/>
        <v>0.18000000000000002</v>
      </c>
      <c r="AW214" s="19" t="str">
        <f t="shared" si="32"/>
        <v>Pourcentage de PAPs payé</v>
      </c>
      <c r="AX214" s="33"/>
      <c r="AY214" s="33"/>
      <c r="AZ214" s="33"/>
      <c r="BA214" s="33"/>
    </row>
    <row r="215" spans="1:53" ht="129.94999999999999" customHeight="1" x14ac:dyDescent="0.25">
      <c r="A215" s="41"/>
      <c r="B215" s="44" t="s">
        <v>646</v>
      </c>
      <c r="C215" s="42" t="s">
        <v>604</v>
      </c>
      <c r="D215" s="32" t="s">
        <v>624</v>
      </c>
      <c r="E215" s="32" t="s">
        <v>652</v>
      </c>
      <c r="F215" s="32" t="s">
        <v>715</v>
      </c>
      <c r="G215" s="41" t="s">
        <v>132</v>
      </c>
      <c r="H215" s="43" t="s">
        <v>131</v>
      </c>
      <c r="I215" s="43" t="s">
        <v>953</v>
      </c>
      <c r="J215" s="17">
        <v>5981999742</v>
      </c>
      <c r="K215" s="32" t="s">
        <v>716</v>
      </c>
      <c r="L215" s="32" t="s">
        <v>205</v>
      </c>
      <c r="M215" s="41">
        <v>48.728999999999999</v>
      </c>
      <c r="N215" s="32" t="s">
        <v>740</v>
      </c>
      <c r="O215" s="42" t="s">
        <v>214</v>
      </c>
      <c r="P215" s="41" t="s">
        <v>718</v>
      </c>
      <c r="Q215" s="32" t="s">
        <v>1400</v>
      </c>
      <c r="R215" s="32" t="s">
        <v>1399</v>
      </c>
      <c r="S215" s="32" t="s">
        <v>719</v>
      </c>
      <c r="T215" s="32" t="s">
        <v>720</v>
      </c>
      <c r="U215" s="32" t="s">
        <v>594</v>
      </c>
      <c r="V215" s="32" t="s">
        <v>710</v>
      </c>
      <c r="W215" s="32" t="s">
        <v>710</v>
      </c>
      <c r="X215" s="41" t="s">
        <v>711</v>
      </c>
      <c r="Y215" s="32">
        <v>10</v>
      </c>
      <c r="Z215" s="22">
        <v>44382</v>
      </c>
      <c r="AA215" s="22">
        <v>44410</v>
      </c>
      <c r="AB215" s="22">
        <v>44410</v>
      </c>
      <c r="AC215" s="22">
        <v>44412</v>
      </c>
      <c r="AD215" s="32" t="s">
        <v>1932</v>
      </c>
      <c r="AE215" s="32" t="s">
        <v>715</v>
      </c>
      <c r="AF215" s="36">
        <v>5981999742</v>
      </c>
      <c r="AG215" s="22"/>
      <c r="AH215" s="21"/>
      <c r="AI215" s="36">
        <v>5981999742</v>
      </c>
      <c r="AJ215" s="22">
        <v>44413</v>
      </c>
      <c r="AK215" s="18">
        <v>150</v>
      </c>
      <c r="AL215" s="19" t="s">
        <v>721</v>
      </c>
      <c r="AM215" s="37">
        <v>0.44666666666666666</v>
      </c>
      <c r="AN215" s="23">
        <v>0.4</v>
      </c>
      <c r="AO215" s="21">
        <v>0</v>
      </c>
      <c r="AP215" s="24">
        <v>0.5</v>
      </c>
      <c r="AQ215" s="38">
        <f t="shared" si="36"/>
        <v>0.4</v>
      </c>
      <c r="AR215" s="39">
        <f t="shared" si="30"/>
        <v>-9.9999999999999978E-2</v>
      </c>
      <c r="AS215" s="39">
        <f t="shared" si="28"/>
        <v>0.4</v>
      </c>
      <c r="AT215" s="19" t="s">
        <v>722</v>
      </c>
      <c r="AU215" s="19">
        <f t="shared" si="33"/>
        <v>48.728999999999999</v>
      </c>
      <c r="AV215" s="19">
        <f t="shared" si="31"/>
        <v>19.491600000000002</v>
      </c>
      <c r="AW215" s="19" t="str">
        <f t="shared" si="32"/>
        <v>Km</v>
      </c>
      <c r="AX215" s="33"/>
      <c r="AY215" s="33"/>
      <c r="AZ215" s="33"/>
      <c r="BA215" s="33"/>
    </row>
    <row r="216" spans="1:53" ht="129.94999999999999" customHeight="1" x14ac:dyDescent="0.25">
      <c r="A216" s="41"/>
      <c r="B216" s="44" t="s">
        <v>646</v>
      </c>
      <c r="C216" s="42" t="s">
        <v>607</v>
      </c>
      <c r="D216" s="32" t="s">
        <v>627</v>
      </c>
      <c r="E216" s="32" t="s">
        <v>993</v>
      </c>
      <c r="F216" s="32" t="s">
        <v>1001</v>
      </c>
      <c r="G216" s="41" t="s">
        <v>132</v>
      </c>
      <c r="H216" s="43" t="s">
        <v>131</v>
      </c>
      <c r="I216" s="43" t="s">
        <v>953</v>
      </c>
      <c r="J216" s="17">
        <v>300000000</v>
      </c>
      <c r="K216" s="32" t="s">
        <v>995</v>
      </c>
      <c r="L216" s="32" t="s">
        <v>205</v>
      </c>
      <c r="M216" s="41">
        <v>4</v>
      </c>
      <c r="N216" s="32" t="s">
        <v>944</v>
      </c>
      <c r="O216" s="42" t="s">
        <v>214</v>
      </c>
      <c r="P216" s="41" t="s">
        <v>996</v>
      </c>
      <c r="Q216" s="32">
        <v>0</v>
      </c>
      <c r="R216" s="32"/>
      <c r="S216" s="32" t="s">
        <v>1002</v>
      </c>
      <c r="T216" s="32" t="s">
        <v>1003</v>
      </c>
      <c r="U216" s="32" t="s">
        <v>587</v>
      </c>
      <c r="V216" s="32" t="s">
        <v>323</v>
      </c>
      <c r="W216" s="32" t="s">
        <v>417</v>
      </c>
      <c r="X216" s="41"/>
      <c r="Y216" s="32"/>
      <c r="Z216" s="22" t="s">
        <v>933</v>
      </c>
      <c r="AA216" s="22" t="s">
        <v>933</v>
      </c>
      <c r="AB216" s="22" t="s">
        <v>933</v>
      </c>
      <c r="AC216" s="22" t="s">
        <v>933</v>
      </c>
      <c r="AD216" s="32" t="s">
        <v>1004</v>
      </c>
      <c r="AE216" s="32" t="s">
        <v>1001</v>
      </c>
      <c r="AF216" s="36">
        <v>231720671.484</v>
      </c>
      <c r="AG216" s="22"/>
      <c r="AH216" s="21"/>
      <c r="AI216" s="36">
        <v>193100559.56999999</v>
      </c>
      <c r="AJ216" s="22">
        <v>43194</v>
      </c>
      <c r="AK216" s="18">
        <v>11</v>
      </c>
      <c r="AL216" s="19" t="s">
        <v>1005</v>
      </c>
      <c r="AM216" s="37">
        <v>1</v>
      </c>
      <c r="AN216" s="23">
        <v>0.39</v>
      </c>
      <c r="AO216" s="23">
        <v>0.32690000000000002</v>
      </c>
      <c r="AP216" s="24">
        <v>0.39</v>
      </c>
      <c r="AQ216" s="38">
        <f t="shared" si="36"/>
        <v>0.39</v>
      </c>
      <c r="AR216" s="39">
        <f t="shared" si="30"/>
        <v>0</v>
      </c>
      <c r="AS216" s="39">
        <f t="shared" si="28"/>
        <v>0.39</v>
      </c>
      <c r="AT216" s="19"/>
      <c r="AU216" s="19">
        <f t="shared" si="33"/>
        <v>4</v>
      </c>
      <c r="AV216" s="19">
        <f t="shared" si="31"/>
        <v>1.56</v>
      </c>
      <c r="AW216" s="19" t="str">
        <f t="shared" si="32"/>
        <v>Km</v>
      </c>
      <c r="AX216" s="33"/>
      <c r="AY216" s="33"/>
      <c r="AZ216" s="33"/>
      <c r="BA216" s="33"/>
    </row>
    <row r="217" spans="1:53" ht="129.94999999999999" customHeight="1" x14ac:dyDescent="0.25">
      <c r="A217" s="41"/>
      <c r="B217" s="44" t="s">
        <v>646</v>
      </c>
      <c r="C217" s="53" t="s">
        <v>604</v>
      </c>
      <c r="D217" s="32" t="s">
        <v>624</v>
      </c>
      <c r="E217" s="32" t="s">
        <v>652</v>
      </c>
      <c r="F217" s="32" t="s">
        <v>2032</v>
      </c>
      <c r="G217" s="41" t="s">
        <v>144</v>
      </c>
      <c r="H217" s="43" t="s">
        <v>131</v>
      </c>
      <c r="I217" s="43" t="s">
        <v>953</v>
      </c>
      <c r="J217" s="17"/>
      <c r="K217" s="32"/>
      <c r="L217" s="32" t="s">
        <v>205</v>
      </c>
      <c r="M217" s="41"/>
      <c r="N217" s="41"/>
      <c r="O217" s="42"/>
      <c r="P217" s="41"/>
      <c r="Q217" s="45"/>
      <c r="R217" s="45"/>
      <c r="S217" s="32"/>
      <c r="T217" s="32"/>
      <c r="U217" s="32"/>
      <c r="V217" s="32"/>
      <c r="W217" s="32"/>
      <c r="X217" s="41"/>
      <c r="Y217" s="32"/>
      <c r="Z217" s="22"/>
      <c r="AA217" s="22"/>
      <c r="AB217" s="22"/>
      <c r="AC217" s="22"/>
      <c r="AD217" s="32" t="s">
        <v>2033</v>
      </c>
      <c r="AE217" s="32" t="s">
        <v>2032</v>
      </c>
      <c r="AF217" s="36">
        <v>3187372750</v>
      </c>
      <c r="AG217" s="22"/>
      <c r="AH217" s="21"/>
      <c r="AI217" s="21"/>
      <c r="AJ217" s="22">
        <v>44414</v>
      </c>
      <c r="AK217" s="18">
        <v>120</v>
      </c>
      <c r="AL217" s="19" t="s">
        <v>534</v>
      </c>
      <c r="AM217" s="37">
        <f t="shared" ref="AM217:AM224" ca="1" si="37">(AK217-((TODAY())-AJ217))/AK217</f>
        <v>-6.6333333333333337</v>
      </c>
      <c r="AN217" s="23">
        <v>0.38</v>
      </c>
      <c r="AO217" s="21"/>
      <c r="AP217" s="24">
        <v>0.38</v>
      </c>
      <c r="AQ217" s="38">
        <f t="shared" si="36"/>
        <v>0.38</v>
      </c>
      <c r="AR217" s="39">
        <f t="shared" si="30"/>
        <v>0</v>
      </c>
      <c r="AS217" s="39">
        <f t="shared" si="28"/>
        <v>0.38</v>
      </c>
      <c r="AT217" s="19" t="s">
        <v>2034</v>
      </c>
      <c r="AU217" s="19">
        <f t="shared" si="33"/>
        <v>0</v>
      </c>
      <c r="AV217" s="19">
        <f t="shared" si="31"/>
        <v>0</v>
      </c>
      <c r="AW217" s="19" t="str">
        <f t="shared" si="32"/>
        <v>Km</v>
      </c>
      <c r="AX217" s="33"/>
      <c r="AY217" s="33"/>
      <c r="AZ217" s="33"/>
      <c r="BA217" s="33"/>
    </row>
    <row r="218" spans="1:53" ht="129.94999999999999" customHeight="1" x14ac:dyDescent="0.25">
      <c r="A218" s="41"/>
      <c r="B218" s="44" t="s">
        <v>646</v>
      </c>
      <c r="C218" s="42" t="s">
        <v>604</v>
      </c>
      <c r="D218" s="32" t="s">
        <v>624</v>
      </c>
      <c r="E218" s="32" t="s">
        <v>1311</v>
      </c>
      <c r="F218" s="32" t="s">
        <v>1725</v>
      </c>
      <c r="G218" s="41" t="s">
        <v>132</v>
      </c>
      <c r="H218" s="43" t="s">
        <v>131</v>
      </c>
      <c r="I218" s="43" t="s">
        <v>953</v>
      </c>
      <c r="J218" s="17">
        <v>5640854600</v>
      </c>
      <c r="K218" s="32" t="s">
        <v>1726</v>
      </c>
      <c r="L218" s="32" t="s">
        <v>205</v>
      </c>
      <c r="M218" s="41">
        <f>10+(403-180)</f>
        <v>233</v>
      </c>
      <c r="N218" s="32" t="s">
        <v>218</v>
      </c>
      <c r="O218" s="42" t="s">
        <v>214</v>
      </c>
      <c r="P218" s="41" t="s">
        <v>1727</v>
      </c>
      <c r="Q218" s="32" t="s">
        <v>1735</v>
      </c>
      <c r="R218" s="32" t="s">
        <v>1736</v>
      </c>
      <c r="S218" s="32" t="s">
        <v>1728</v>
      </c>
      <c r="T218" s="32" t="s">
        <v>1729</v>
      </c>
      <c r="U218" s="32" t="s">
        <v>1737</v>
      </c>
      <c r="V218" s="32" t="s">
        <v>1730</v>
      </c>
      <c r="W218" s="32" t="s">
        <v>1731</v>
      </c>
      <c r="X218" s="41" t="s">
        <v>1732</v>
      </c>
      <c r="Y218" s="32">
        <v>120</v>
      </c>
      <c r="Z218" s="22"/>
      <c r="AA218" s="22"/>
      <c r="AB218" s="22"/>
      <c r="AC218" s="22"/>
      <c r="AD218" s="32" t="s">
        <v>1733</v>
      </c>
      <c r="AE218" s="32" t="s">
        <v>1725</v>
      </c>
      <c r="AF218" s="36">
        <v>5549942283</v>
      </c>
      <c r="AG218" s="22"/>
      <c r="AH218" s="21"/>
      <c r="AI218" s="21"/>
      <c r="AJ218" s="22">
        <v>44418</v>
      </c>
      <c r="AK218" s="18">
        <v>150</v>
      </c>
      <c r="AL218" s="19" t="s">
        <v>534</v>
      </c>
      <c r="AM218" s="37">
        <f t="shared" ca="1" si="37"/>
        <v>-5.08</v>
      </c>
      <c r="AN218" s="23">
        <v>0.35</v>
      </c>
      <c r="AO218" s="21">
        <v>20</v>
      </c>
      <c r="AP218" s="24">
        <v>0.35</v>
      </c>
      <c r="AQ218" s="38">
        <f t="shared" si="36"/>
        <v>0.35</v>
      </c>
      <c r="AR218" s="39">
        <f t="shared" si="30"/>
        <v>0</v>
      </c>
      <c r="AS218" s="39">
        <f t="shared" ref="AS218:AS249" si="38">AN218</f>
        <v>0.35</v>
      </c>
      <c r="AT218" s="19" t="s">
        <v>1734</v>
      </c>
      <c r="AU218" s="19">
        <f t="shared" si="33"/>
        <v>233</v>
      </c>
      <c r="AV218" s="19">
        <f t="shared" si="31"/>
        <v>81.55</v>
      </c>
      <c r="AW218" s="19" t="str">
        <f t="shared" si="32"/>
        <v>Km</v>
      </c>
      <c r="AX218" s="33"/>
      <c r="AY218" s="33"/>
      <c r="AZ218" s="33"/>
      <c r="BA218" s="33"/>
    </row>
    <row r="219" spans="1:53" ht="129.94999999999999" customHeight="1" x14ac:dyDescent="0.25">
      <c r="A219" s="41"/>
      <c r="B219" s="44" t="s">
        <v>646</v>
      </c>
      <c r="C219" s="53" t="s">
        <v>604</v>
      </c>
      <c r="D219" s="32" t="s">
        <v>624</v>
      </c>
      <c r="E219" s="32" t="s">
        <v>652</v>
      </c>
      <c r="F219" s="32" t="s">
        <v>2026</v>
      </c>
      <c r="G219" s="41" t="s">
        <v>144</v>
      </c>
      <c r="H219" s="43" t="s">
        <v>131</v>
      </c>
      <c r="I219" s="43" t="s">
        <v>953</v>
      </c>
      <c r="J219" s="17"/>
      <c r="K219" s="32" t="s">
        <v>2025</v>
      </c>
      <c r="L219" s="32" t="s">
        <v>205</v>
      </c>
      <c r="M219" s="41">
        <v>145</v>
      </c>
      <c r="N219" s="41" t="s">
        <v>218</v>
      </c>
      <c r="O219" s="42" t="s">
        <v>214</v>
      </c>
      <c r="P219" s="41" t="s">
        <v>218</v>
      </c>
      <c r="Q219" s="45"/>
      <c r="R219" s="45"/>
      <c r="S219" s="32"/>
      <c r="T219" s="32"/>
      <c r="U219" s="32"/>
      <c r="V219" s="32"/>
      <c r="W219" s="32"/>
      <c r="X219" s="41"/>
      <c r="Y219" s="32"/>
      <c r="Z219" s="22"/>
      <c r="AA219" s="22"/>
      <c r="AB219" s="22"/>
      <c r="AC219" s="22"/>
      <c r="AD219" s="32" t="s">
        <v>2027</v>
      </c>
      <c r="AE219" s="32" t="s">
        <v>2026</v>
      </c>
      <c r="AF219" s="36">
        <v>11276025529</v>
      </c>
      <c r="AG219" s="22"/>
      <c r="AH219" s="21"/>
      <c r="AI219" s="21"/>
      <c r="AJ219" s="22">
        <v>44183</v>
      </c>
      <c r="AK219" s="18">
        <v>90</v>
      </c>
      <c r="AL219" s="19" t="s">
        <v>1797</v>
      </c>
      <c r="AM219" s="37">
        <f t="shared" ca="1" si="37"/>
        <v>-11.744444444444444</v>
      </c>
      <c r="AN219" s="23">
        <v>0.35</v>
      </c>
      <c r="AO219" s="21"/>
      <c r="AP219" s="24">
        <v>0</v>
      </c>
      <c r="AQ219" s="38">
        <f t="shared" si="36"/>
        <v>0.35</v>
      </c>
      <c r="AR219" s="39">
        <f t="shared" si="30"/>
        <v>0.35</v>
      </c>
      <c r="AS219" s="39">
        <f t="shared" si="38"/>
        <v>0.35</v>
      </c>
      <c r="AT219" s="19"/>
      <c r="AU219" s="19">
        <f t="shared" si="33"/>
        <v>145</v>
      </c>
      <c r="AV219" s="19">
        <f t="shared" si="31"/>
        <v>50.75</v>
      </c>
      <c r="AW219" s="19" t="str">
        <f t="shared" si="32"/>
        <v>Km</v>
      </c>
      <c r="AX219" s="33"/>
      <c r="AY219" s="33"/>
      <c r="AZ219" s="33"/>
      <c r="BA219" s="33"/>
    </row>
    <row r="220" spans="1:53" ht="129.94999999999999" customHeight="1" x14ac:dyDescent="0.25">
      <c r="A220" s="41"/>
      <c r="B220" s="44">
        <v>206</v>
      </c>
      <c r="C220" s="42">
        <v>369</v>
      </c>
      <c r="D220" s="32" t="s">
        <v>624</v>
      </c>
      <c r="E220" s="32" t="s">
        <v>200</v>
      </c>
      <c r="F220" s="32" t="s">
        <v>1574</v>
      </c>
      <c r="G220" s="41" t="s">
        <v>144</v>
      </c>
      <c r="H220" s="43" t="s">
        <v>131</v>
      </c>
      <c r="I220" s="43" t="s">
        <v>953</v>
      </c>
      <c r="J220" s="17">
        <v>3187372750</v>
      </c>
      <c r="K220" s="32" t="s">
        <v>1564</v>
      </c>
      <c r="L220" s="32" t="s">
        <v>205</v>
      </c>
      <c r="M220" s="32">
        <v>24</v>
      </c>
      <c r="N220" s="32" t="s">
        <v>1566</v>
      </c>
      <c r="O220" s="42" t="str">
        <f>O219</f>
        <v>9.1</v>
      </c>
      <c r="P220" s="41" t="s">
        <v>1575</v>
      </c>
      <c r="Q220" s="32" t="s">
        <v>1581</v>
      </c>
      <c r="R220" s="32" t="s">
        <v>1582</v>
      </c>
      <c r="S220" s="32" t="s">
        <v>1576</v>
      </c>
      <c r="T220" s="32" t="s">
        <v>1577</v>
      </c>
      <c r="U220" s="32" t="s">
        <v>601</v>
      </c>
      <c r="V220" s="32" t="s">
        <v>1578</v>
      </c>
      <c r="W220" s="32" t="s">
        <v>1579</v>
      </c>
      <c r="X220" s="41" t="s">
        <v>1571</v>
      </c>
      <c r="Y220" s="32"/>
      <c r="Z220" s="22"/>
      <c r="AA220" s="22"/>
      <c r="AB220" s="22"/>
      <c r="AC220" s="22"/>
      <c r="AD220" s="32" t="s">
        <v>1580</v>
      </c>
      <c r="AE220" s="32" t="str">
        <f>F220</f>
        <v>Travaux d'urgence de remise en état de la route nationale RNT33B reliant la RNP4 Andranofasika et Ambatoboeny</v>
      </c>
      <c r="AF220" s="36">
        <f>J220</f>
        <v>3187372750</v>
      </c>
      <c r="AG220" s="22"/>
      <c r="AH220" s="21"/>
      <c r="AI220" s="21"/>
      <c r="AJ220" s="22">
        <v>44414</v>
      </c>
      <c r="AK220" s="18">
        <v>120</v>
      </c>
      <c r="AL220" s="19" t="s">
        <v>534</v>
      </c>
      <c r="AM220" s="37">
        <f t="shared" ca="1" si="37"/>
        <v>-6.6333333333333337</v>
      </c>
      <c r="AN220" s="23">
        <v>0.32</v>
      </c>
      <c r="AO220" s="21"/>
      <c r="AP220" s="24">
        <v>0.32</v>
      </c>
      <c r="AQ220" s="38">
        <f t="shared" si="36"/>
        <v>0.32</v>
      </c>
      <c r="AR220" s="39">
        <f t="shared" si="30"/>
        <v>0</v>
      </c>
      <c r="AS220" s="39">
        <f t="shared" si="38"/>
        <v>0.32</v>
      </c>
      <c r="AT220" s="19"/>
      <c r="AU220" s="19">
        <f t="shared" si="33"/>
        <v>24</v>
      </c>
      <c r="AV220" s="19">
        <f t="shared" si="31"/>
        <v>7.68</v>
      </c>
      <c r="AW220" s="19" t="str">
        <f t="shared" si="32"/>
        <v>Km</v>
      </c>
      <c r="AX220" s="33"/>
      <c r="AY220" s="33"/>
      <c r="AZ220" s="33"/>
      <c r="BA220" s="33"/>
    </row>
    <row r="221" spans="1:53" ht="129.94999999999999" customHeight="1" x14ac:dyDescent="0.25">
      <c r="A221" s="41"/>
      <c r="B221" s="44" t="s">
        <v>646</v>
      </c>
      <c r="C221" s="42" t="s">
        <v>607</v>
      </c>
      <c r="D221" s="32" t="s">
        <v>627</v>
      </c>
      <c r="E221" s="32" t="s">
        <v>531</v>
      </c>
      <c r="F221" s="32" t="s">
        <v>127</v>
      </c>
      <c r="G221" s="41" t="s">
        <v>137</v>
      </c>
      <c r="H221" s="43" t="s">
        <v>131</v>
      </c>
      <c r="I221" s="43" t="s">
        <v>953</v>
      </c>
      <c r="J221" s="17">
        <v>100000000</v>
      </c>
      <c r="K221" s="32" t="s">
        <v>163</v>
      </c>
      <c r="L221" s="32" t="s">
        <v>2044</v>
      </c>
      <c r="M221" s="41">
        <v>3</v>
      </c>
      <c r="N221" s="32" t="s">
        <v>235</v>
      </c>
      <c r="O221" s="42" t="s">
        <v>214</v>
      </c>
      <c r="P221" s="41" t="s">
        <v>235</v>
      </c>
      <c r="Q221" s="32" t="s">
        <v>1407</v>
      </c>
      <c r="R221" s="32" t="s">
        <v>1408</v>
      </c>
      <c r="S221" s="32" t="s">
        <v>254</v>
      </c>
      <c r="T221" s="32" t="s">
        <v>255</v>
      </c>
      <c r="U221" s="32" t="s">
        <v>587</v>
      </c>
      <c r="V221" s="32" t="s">
        <v>323</v>
      </c>
      <c r="W221" s="32" t="s">
        <v>417</v>
      </c>
      <c r="X221" s="41"/>
      <c r="Y221" s="32"/>
      <c r="Z221" s="22"/>
      <c r="AA221" s="22"/>
      <c r="AB221" s="22"/>
      <c r="AC221" s="22"/>
      <c r="AD221" s="32" t="s">
        <v>484</v>
      </c>
      <c r="AE221" s="32" t="s">
        <v>127</v>
      </c>
      <c r="AF221" s="36">
        <v>16000000</v>
      </c>
      <c r="AG221" s="22"/>
      <c r="AH221" s="21"/>
      <c r="AI221" s="21"/>
      <c r="AJ221" s="22">
        <v>44109</v>
      </c>
      <c r="AK221" s="18">
        <v>176.1</v>
      </c>
      <c r="AL221" s="19" t="s">
        <v>528</v>
      </c>
      <c r="AM221" s="37">
        <f t="shared" ca="1" si="37"/>
        <v>-5.9335604770017039</v>
      </c>
      <c r="AN221" s="23">
        <v>0.3</v>
      </c>
      <c r="AO221" s="21">
        <v>0</v>
      </c>
      <c r="AP221" s="24">
        <v>0.3</v>
      </c>
      <c r="AQ221" s="38">
        <f t="shared" si="36"/>
        <v>0.3</v>
      </c>
      <c r="AR221" s="39">
        <f t="shared" si="30"/>
        <v>0</v>
      </c>
      <c r="AS221" s="39">
        <f t="shared" si="38"/>
        <v>0.3</v>
      </c>
      <c r="AT221" s="19" t="s">
        <v>1927</v>
      </c>
      <c r="AU221" s="19">
        <f t="shared" si="33"/>
        <v>3</v>
      </c>
      <c r="AV221" s="19">
        <f t="shared" si="31"/>
        <v>0.89999999999999991</v>
      </c>
      <c r="AW221" s="19" t="str">
        <f t="shared" si="32"/>
        <v>Nombre de rapports</v>
      </c>
      <c r="AX221" s="33"/>
      <c r="AY221" s="33"/>
      <c r="AZ221" s="33"/>
      <c r="BA221" s="33"/>
    </row>
    <row r="222" spans="1:53" ht="129.94999999999999" customHeight="1" x14ac:dyDescent="0.25">
      <c r="A222" s="41"/>
      <c r="B222" s="44" t="s">
        <v>646</v>
      </c>
      <c r="C222" s="42"/>
      <c r="D222" s="32"/>
      <c r="E222" s="32" t="s">
        <v>652</v>
      </c>
      <c r="F222" s="32" t="s">
        <v>103</v>
      </c>
      <c r="G222" s="41" t="s">
        <v>135</v>
      </c>
      <c r="H222" s="43" t="s">
        <v>131</v>
      </c>
      <c r="I222" s="43" t="s">
        <v>953</v>
      </c>
      <c r="J222" s="17">
        <v>200000000</v>
      </c>
      <c r="K222" s="32" t="s">
        <v>193</v>
      </c>
      <c r="L222" s="32" t="s">
        <v>208</v>
      </c>
      <c r="M222" s="41"/>
      <c r="N222" s="32" t="s">
        <v>231</v>
      </c>
      <c r="O222" s="42" t="s">
        <v>214</v>
      </c>
      <c r="P222" s="41" t="s">
        <v>215</v>
      </c>
      <c r="Q222" s="32"/>
      <c r="R222" s="32"/>
      <c r="S222" s="32"/>
      <c r="T222" s="32"/>
      <c r="U222" s="32" t="s">
        <v>598</v>
      </c>
      <c r="V222" s="32" t="s">
        <v>391</v>
      </c>
      <c r="W222" s="32" t="s">
        <v>394</v>
      </c>
      <c r="X222" s="41"/>
      <c r="Y222" s="32"/>
      <c r="Z222" s="22"/>
      <c r="AA222" s="22"/>
      <c r="AB222" s="22"/>
      <c r="AC222" s="22"/>
      <c r="AD222" s="32" t="s">
        <v>465</v>
      </c>
      <c r="AE222" s="32" t="s">
        <v>103</v>
      </c>
      <c r="AF222" s="36">
        <v>175536600</v>
      </c>
      <c r="AG222" s="22"/>
      <c r="AH222" s="21"/>
      <c r="AI222" s="21"/>
      <c r="AJ222" s="22">
        <v>44168</v>
      </c>
      <c r="AK222" s="18">
        <v>90</v>
      </c>
      <c r="AL222" s="19" t="s">
        <v>576</v>
      </c>
      <c r="AM222" s="37">
        <f t="shared" ca="1" si="37"/>
        <v>-11.911111111111111</v>
      </c>
      <c r="AN222" s="23">
        <v>0.3</v>
      </c>
      <c r="AO222" s="21"/>
      <c r="AP222" s="24">
        <v>0.3</v>
      </c>
      <c r="AQ222" s="38">
        <f t="shared" si="36"/>
        <v>0.3</v>
      </c>
      <c r="AR222" s="39">
        <f t="shared" si="30"/>
        <v>0</v>
      </c>
      <c r="AS222" s="39">
        <f t="shared" si="38"/>
        <v>0.3</v>
      </c>
      <c r="AT222" s="19"/>
      <c r="AU222" s="19">
        <f t="shared" si="33"/>
        <v>0</v>
      </c>
      <c r="AV222" s="19">
        <f t="shared" si="31"/>
        <v>0</v>
      </c>
      <c r="AW222" s="19" t="str">
        <f t="shared" si="32"/>
        <v>ML d'ouvrage</v>
      </c>
      <c r="AX222" s="33"/>
      <c r="AY222" s="33"/>
      <c r="AZ222" s="33"/>
      <c r="BA222" s="33"/>
    </row>
    <row r="223" spans="1:53" ht="129.94999999999999" customHeight="1" x14ac:dyDescent="0.25">
      <c r="A223" s="41"/>
      <c r="B223" s="44" t="s">
        <v>646</v>
      </c>
      <c r="C223" s="42"/>
      <c r="D223" s="32"/>
      <c r="E223" s="32" t="s">
        <v>652</v>
      </c>
      <c r="F223" s="32" t="s">
        <v>94</v>
      </c>
      <c r="G223" s="41" t="s">
        <v>136</v>
      </c>
      <c r="H223" s="43" t="s">
        <v>131</v>
      </c>
      <c r="I223" s="43" t="s">
        <v>953</v>
      </c>
      <c r="J223" s="17">
        <v>3000000000</v>
      </c>
      <c r="K223" s="32" t="s">
        <v>191</v>
      </c>
      <c r="L223" s="32" t="s">
        <v>205</v>
      </c>
      <c r="M223" s="41">
        <v>50</v>
      </c>
      <c r="N223" s="32" t="s">
        <v>227</v>
      </c>
      <c r="O223" s="42" t="s">
        <v>214</v>
      </c>
      <c r="P223" s="41" t="s">
        <v>215</v>
      </c>
      <c r="Q223" s="32" t="s">
        <v>1454</v>
      </c>
      <c r="R223" s="32" t="s">
        <v>1455</v>
      </c>
      <c r="S223" s="32" t="s">
        <v>285</v>
      </c>
      <c r="T223" s="32" t="s">
        <v>286</v>
      </c>
      <c r="U223" s="32" t="s">
        <v>588</v>
      </c>
      <c r="V223" s="32" t="s">
        <v>333</v>
      </c>
      <c r="W223" s="32" t="s">
        <v>380</v>
      </c>
      <c r="X223" s="41"/>
      <c r="Y223" s="32"/>
      <c r="Z223" s="22"/>
      <c r="AA223" s="22"/>
      <c r="AB223" s="22"/>
      <c r="AC223" s="22"/>
      <c r="AD223" s="32" t="s">
        <v>456</v>
      </c>
      <c r="AE223" s="32" t="s">
        <v>94</v>
      </c>
      <c r="AF223" s="36">
        <v>2587802317.5999999</v>
      </c>
      <c r="AG223" s="22"/>
      <c r="AH223" s="21"/>
      <c r="AI223" s="21"/>
      <c r="AJ223" s="22">
        <v>44137</v>
      </c>
      <c r="AK223" s="18">
        <v>90</v>
      </c>
      <c r="AL223" s="19" t="s">
        <v>551</v>
      </c>
      <c r="AM223" s="37">
        <f t="shared" ca="1" si="37"/>
        <v>-12.255555555555556</v>
      </c>
      <c r="AN223" s="23">
        <v>0.3</v>
      </c>
      <c r="AO223" s="21">
        <v>0.2</v>
      </c>
      <c r="AP223" s="24">
        <v>0.3</v>
      </c>
      <c r="AQ223" s="38">
        <f t="shared" si="36"/>
        <v>0.3</v>
      </c>
      <c r="AR223" s="39">
        <f t="shared" si="30"/>
        <v>0</v>
      </c>
      <c r="AS223" s="39">
        <f t="shared" si="38"/>
        <v>0.3</v>
      </c>
      <c r="AT223" s="19"/>
      <c r="AU223" s="19">
        <f t="shared" si="33"/>
        <v>50</v>
      </c>
      <c r="AV223" s="19">
        <f t="shared" si="31"/>
        <v>15</v>
      </c>
      <c r="AW223" s="19" t="str">
        <f t="shared" si="32"/>
        <v>Km</v>
      </c>
      <c r="AX223" s="33"/>
      <c r="AY223" s="33"/>
      <c r="AZ223" s="33"/>
      <c r="BA223" s="33"/>
    </row>
    <row r="224" spans="1:53" ht="129.94999999999999" customHeight="1" x14ac:dyDescent="0.25">
      <c r="A224" s="41"/>
      <c r="B224" s="44" t="s">
        <v>646</v>
      </c>
      <c r="C224" s="42"/>
      <c r="D224" s="32"/>
      <c r="E224" s="32" t="s">
        <v>652</v>
      </c>
      <c r="F224" s="32" t="s">
        <v>105</v>
      </c>
      <c r="G224" s="41" t="s">
        <v>136</v>
      </c>
      <c r="H224" s="43" t="s">
        <v>131</v>
      </c>
      <c r="I224" s="43" t="s">
        <v>953</v>
      </c>
      <c r="J224" s="17">
        <v>180060360</v>
      </c>
      <c r="K224" s="32" t="s">
        <v>193</v>
      </c>
      <c r="L224" s="32" t="s">
        <v>205</v>
      </c>
      <c r="M224" s="41"/>
      <c r="N224" s="32" t="s">
        <v>218</v>
      </c>
      <c r="O224" s="42" t="s">
        <v>214</v>
      </c>
      <c r="P224" s="41" t="s">
        <v>218</v>
      </c>
      <c r="Q224" s="32"/>
      <c r="R224" s="32"/>
      <c r="S224" s="32"/>
      <c r="T224" s="32"/>
      <c r="U224" s="32" t="s">
        <v>593</v>
      </c>
      <c r="V224" s="32" t="s">
        <v>395</v>
      </c>
      <c r="W224" s="32" t="s">
        <v>396</v>
      </c>
      <c r="X224" s="41"/>
      <c r="Y224" s="32"/>
      <c r="Z224" s="22"/>
      <c r="AA224" s="22"/>
      <c r="AB224" s="22"/>
      <c r="AC224" s="22"/>
      <c r="AD224" s="32" t="s">
        <v>467</v>
      </c>
      <c r="AE224" s="32" t="s">
        <v>105</v>
      </c>
      <c r="AF224" s="36">
        <v>180060360</v>
      </c>
      <c r="AG224" s="22"/>
      <c r="AH224" s="21"/>
      <c r="AI224" s="21"/>
      <c r="AJ224" s="22">
        <v>44176</v>
      </c>
      <c r="AK224" s="18">
        <v>45</v>
      </c>
      <c r="AL224" s="19" t="s">
        <v>577</v>
      </c>
      <c r="AM224" s="37">
        <f t="shared" ca="1" si="37"/>
        <v>-24.644444444444446</v>
      </c>
      <c r="AN224" s="23">
        <v>0.3</v>
      </c>
      <c r="AO224" s="21"/>
      <c r="AP224" s="24">
        <v>0.3</v>
      </c>
      <c r="AQ224" s="38">
        <f t="shared" si="36"/>
        <v>0.3</v>
      </c>
      <c r="AR224" s="39">
        <f t="shared" si="30"/>
        <v>0</v>
      </c>
      <c r="AS224" s="39">
        <f t="shared" si="38"/>
        <v>0.3</v>
      </c>
      <c r="AT224" s="19"/>
      <c r="AU224" s="19">
        <f t="shared" si="33"/>
        <v>0</v>
      </c>
      <c r="AV224" s="19">
        <f t="shared" si="31"/>
        <v>0</v>
      </c>
      <c r="AW224" s="19" t="str">
        <f t="shared" si="32"/>
        <v>Km</v>
      </c>
      <c r="AX224" s="33"/>
      <c r="AY224" s="33"/>
      <c r="AZ224" s="33"/>
      <c r="BA224" s="33"/>
    </row>
    <row r="225" spans="1:53" ht="129.94999999999999" customHeight="1" x14ac:dyDescent="0.25">
      <c r="A225" s="41"/>
      <c r="B225" s="44" t="s">
        <v>646</v>
      </c>
      <c r="C225" s="42" t="s">
        <v>607</v>
      </c>
      <c r="D225" s="32" t="s">
        <v>627</v>
      </c>
      <c r="E225" s="32" t="s">
        <v>993</v>
      </c>
      <c r="F225" s="32" t="s">
        <v>1006</v>
      </c>
      <c r="G225" s="41" t="s">
        <v>132</v>
      </c>
      <c r="H225" s="43" t="s">
        <v>131</v>
      </c>
      <c r="I225" s="43" t="s">
        <v>953</v>
      </c>
      <c r="J225" s="17">
        <v>300000000</v>
      </c>
      <c r="K225" s="32" t="s">
        <v>995</v>
      </c>
      <c r="L225" s="32" t="s">
        <v>205</v>
      </c>
      <c r="M225" s="41">
        <v>4</v>
      </c>
      <c r="N225" s="32" t="s">
        <v>944</v>
      </c>
      <c r="O225" s="42" t="s">
        <v>214</v>
      </c>
      <c r="P225" s="41" t="s">
        <v>996</v>
      </c>
      <c r="Q225" s="32" t="s">
        <v>1411</v>
      </c>
      <c r="R225" s="32" t="s">
        <v>1412</v>
      </c>
      <c r="S225" s="32" t="s">
        <v>1007</v>
      </c>
      <c r="T225" s="32" t="s">
        <v>1008</v>
      </c>
      <c r="U225" s="32" t="s">
        <v>587</v>
      </c>
      <c r="V225" s="32" t="s">
        <v>323</v>
      </c>
      <c r="W225" s="32" t="s">
        <v>417</v>
      </c>
      <c r="X225" s="41"/>
      <c r="Y225" s="32"/>
      <c r="Z225" s="22" t="s">
        <v>933</v>
      </c>
      <c r="AA225" s="22" t="s">
        <v>933</v>
      </c>
      <c r="AB225" s="22" t="s">
        <v>933</v>
      </c>
      <c r="AC225" s="22" t="s">
        <v>933</v>
      </c>
      <c r="AD225" s="32" t="s">
        <v>1009</v>
      </c>
      <c r="AE225" s="32" t="s">
        <v>1006</v>
      </c>
      <c r="AF225" s="36">
        <v>306378675.98400003</v>
      </c>
      <c r="AG225" s="22"/>
      <c r="AH225" s="21"/>
      <c r="AI225" s="36">
        <v>255315563.32000002</v>
      </c>
      <c r="AJ225" s="22">
        <v>43194</v>
      </c>
      <c r="AK225" s="18">
        <v>11</v>
      </c>
      <c r="AL225" s="19" t="s">
        <v>1010</v>
      </c>
      <c r="AM225" s="37">
        <v>1</v>
      </c>
      <c r="AN225" s="23">
        <v>0.22</v>
      </c>
      <c r="AO225" s="23">
        <v>0.15740000000000001</v>
      </c>
      <c r="AP225" s="24">
        <v>0.22</v>
      </c>
      <c r="AQ225" s="38">
        <f t="shared" si="36"/>
        <v>0.22</v>
      </c>
      <c r="AR225" s="39">
        <f t="shared" si="30"/>
        <v>0</v>
      </c>
      <c r="AS225" s="39">
        <f t="shared" si="38"/>
        <v>0.22</v>
      </c>
      <c r="AT225" s="19"/>
      <c r="AU225" s="19">
        <f t="shared" si="33"/>
        <v>4</v>
      </c>
      <c r="AV225" s="19">
        <f t="shared" si="31"/>
        <v>0.88</v>
      </c>
      <c r="AW225" s="19" t="str">
        <f t="shared" si="32"/>
        <v>Km</v>
      </c>
      <c r="AX225" s="33"/>
      <c r="AY225" s="33"/>
      <c r="AZ225" s="33"/>
      <c r="BA225" s="33"/>
    </row>
    <row r="226" spans="1:53" ht="129.94999999999999" customHeight="1" x14ac:dyDescent="0.25">
      <c r="A226" s="41"/>
      <c r="B226" s="44" t="s">
        <v>646</v>
      </c>
      <c r="C226" s="42"/>
      <c r="D226" s="32"/>
      <c r="E226" s="32" t="s">
        <v>652</v>
      </c>
      <c r="F226" s="32" t="s">
        <v>102</v>
      </c>
      <c r="G226" s="41" t="s">
        <v>135</v>
      </c>
      <c r="H226" s="43" t="s">
        <v>131</v>
      </c>
      <c r="I226" s="43" t="s">
        <v>953</v>
      </c>
      <c r="J226" s="17">
        <v>200000000</v>
      </c>
      <c r="K226" s="32" t="s">
        <v>193</v>
      </c>
      <c r="L226" s="32" t="s">
        <v>208</v>
      </c>
      <c r="M226" s="41"/>
      <c r="N226" s="32" t="s">
        <v>231</v>
      </c>
      <c r="O226" s="42" t="s">
        <v>214</v>
      </c>
      <c r="P226" s="41" t="s">
        <v>215</v>
      </c>
      <c r="Q226" s="32"/>
      <c r="R226" s="32"/>
      <c r="S226" s="32"/>
      <c r="T226" s="32"/>
      <c r="U226" s="32" t="s">
        <v>598</v>
      </c>
      <c r="V226" s="32" t="s">
        <v>391</v>
      </c>
      <c r="W226" s="32" t="s">
        <v>393</v>
      </c>
      <c r="X226" s="41"/>
      <c r="Y226" s="32"/>
      <c r="Z226" s="22"/>
      <c r="AA226" s="22"/>
      <c r="AB226" s="22"/>
      <c r="AC226" s="22"/>
      <c r="AD226" s="32" t="s">
        <v>464</v>
      </c>
      <c r="AE226" s="32" t="s">
        <v>102</v>
      </c>
      <c r="AF226" s="36">
        <v>117506812</v>
      </c>
      <c r="AG226" s="22"/>
      <c r="AH226" s="21"/>
      <c r="AI226" s="21"/>
      <c r="AJ226" s="22">
        <v>44175</v>
      </c>
      <c r="AK226" s="18">
        <v>90</v>
      </c>
      <c r="AL226" s="19" t="s">
        <v>575</v>
      </c>
      <c r="AM226" s="37">
        <f t="shared" ref="AM226:AM233" ca="1" si="39">(AK226-((TODAY())-AJ226))/AK226</f>
        <v>-11.833333333333334</v>
      </c>
      <c r="AN226" s="23">
        <v>0.2</v>
      </c>
      <c r="AO226" s="21"/>
      <c r="AP226" s="24">
        <v>0.2</v>
      </c>
      <c r="AQ226" s="38">
        <f t="shared" si="36"/>
        <v>0.2</v>
      </c>
      <c r="AR226" s="39">
        <f t="shared" si="30"/>
        <v>0</v>
      </c>
      <c r="AS226" s="39">
        <f t="shared" si="38"/>
        <v>0.2</v>
      </c>
      <c r="AT226" s="19"/>
      <c r="AU226" s="19">
        <f t="shared" si="33"/>
        <v>0</v>
      </c>
      <c r="AV226" s="19">
        <f t="shared" si="31"/>
        <v>0</v>
      </c>
      <c r="AW226" s="19" t="str">
        <f t="shared" si="32"/>
        <v>ML d'ouvrage</v>
      </c>
      <c r="AX226" s="33"/>
      <c r="AY226" s="33"/>
      <c r="AZ226" s="33"/>
      <c r="BA226" s="33"/>
    </row>
    <row r="227" spans="1:53" ht="129.94999999999999" customHeight="1" x14ac:dyDescent="0.25">
      <c r="A227" s="41"/>
      <c r="B227" s="44" t="s">
        <v>647</v>
      </c>
      <c r="C227" s="42" t="s">
        <v>617</v>
      </c>
      <c r="D227" s="32" t="s">
        <v>639</v>
      </c>
      <c r="E227" s="32" t="s">
        <v>655</v>
      </c>
      <c r="F227" s="32" t="s">
        <v>58</v>
      </c>
      <c r="G227" s="41" t="s">
        <v>132</v>
      </c>
      <c r="H227" s="43" t="s">
        <v>131</v>
      </c>
      <c r="I227" s="43" t="s">
        <v>953</v>
      </c>
      <c r="J227" s="17"/>
      <c r="K227" s="32" t="s">
        <v>166</v>
      </c>
      <c r="L227" s="32" t="s">
        <v>205</v>
      </c>
      <c r="M227" s="41">
        <v>5</v>
      </c>
      <c r="N227" s="32" t="s">
        <v>227</v>
      </c>
      <c r="O227" s="42" t="s">
        <v>214</v>
      </c>
      <c r="P227" s="41" t="s">
        <v>215</v>
      </c>
      <c r="Q227" s="32"/>
      <c r="R227" s="32"/>
      <c r="S227" s="32"/>
      <c r="T227" s="32"/>
      <c r="U227" s="32" t="s">
        <v>585</v>
      </c>
      <c r="V227" s="32" t="s">
        <v>316</v>
      </c>
      <c r="W227" s="32"/>
      <c r="X227" s="41"/>
      <c r="Y227" s="32"/>
      <c r="Z227" s="22"/>
      <c r="AA227" s="22"/>
      <c r="AB227" s="22"/>
      <c r="AC227" s="22"/>
      <c r="AD227" s="32"/>
      <c r="AE227" s="32" t="s">
        <v>58</v>
      </c>
      <c r="AF227" s="36"/>
      <c r="AG227" s="22"/>
      <c r="AH227" s="21"/>
      <c r="AI227" s="21"/>
      <c r="AJ227" s="22"/>
      <c r="AK227" s="18"/>
      <c r="AL227" s="19"/>
      <c r="AM227" s="37" t="e">
        <f t="shared" ca="1" si="39"/>
        <v>#DIV/0!</v>
      </c>
      <c r="AN227" s="23">
        <v>0.15</v>
      </c>
      <c r="AO227" s="21"/>
      <c r="AP227" s="24">
        <v>0.15</v>
      </c>
      <c r="AQ227" s="38">
        <f t="shared" si="36"/>
        <v>0.15</v>
      </c>
      <c r="AR227" s="39">
        <f t="shared" si="30"/>
        <v>0</v>
      </c>
      <c r="AS227" s="39">
        <f t="shared" si="38"/>
        <v>0.15</v>
      </c>
      <c r="AT227" s="19"/>
      <c r="AU227" s="19">
        <f t="shared" si="33"/>
        <v>5</v>
      </c>
      <c r="AV227" s="19">
        <f t="shared" si="31"/>
        <v>0.75</v>
      </c>
      <c r="AW227" s="19" t="str">
        <f t="shared" si="32"/>
        <v>Km</v>
      </c>
      <c r="AX227" s="33"/>
      <c r="AY227" s="33"/>
      <c r="AZ227" s="33"/>
      <c r="BA227" s="33"/>
    </row>
    <row r="228" spans="1:53" ht="129.94999999999999" customHeight="1" x14ac:dyDescent="0.25">
      <c r="A228" s="41"/>
      <c r="B228" s="44" t="s">
        <v>646</v>
      </c>
      <c r="C228" s="42"/>
      <c r="D228" s="32"/>
      <c r="E228" s="32" t="s">
        <v>652</v>
      </c>
      <c r="F228" s="32" t="s">
        <v>83</v>
      </c>
      <c r="G228" s="41" t="s">
        <v>136</v>
      </c>
      <c r="H228" s="43" t="s">
        <v>131</v>
      </c>
      <c r="I228" s="43" t="s">
        <v>953</v>
      </c>
      <c r="J228" s="17">
        <v>500000000</v>
      </c>
      <c r="K228" s="32" t="s">
        <v>184</v>
      </c>
      <c r="L228" s="32" t="s">
        <v>205</v>
      </c>
      <c r="M228" s="41">
        <v>5</v>
      </c>
      <c r="N228" s="32" t="s">
        <v>218</v>
      </c>
      <c r="O228" s="42" t="s">
        <v>214</v>
      </c>
      <c r="P228" s="41"/>
      <c r="Q228" s="32" t="s">
        <v>1449</v>
      </c>
      <c r="R228" s="32" t="s">
        <v>1448</v>
      </c>
      <c r="S228" s="32"/>
      <c r="T228" s="32"/>
      <c r="U228" s="32" t="s">
        <v>598</v>
      </c>
      <c r="V228" s="32" t="s">
        <v>369</v>
      </c>
      <c r="W228" s="32" t="s">
        <v>369</v>
      </c>
      <c r="X228" s="41"/>
      <c r="Y228" s="32"/>
      <c r="Z228" s="22"/>
      <c r="AA228" s="22"/>
      <c r="AB228" s="22"/>
      <c r="AC228" s="22"/>
      <c r="AD228" s="32" t="s">
        <v>448</v>
      </c>
      <c r="AE228" s="32" t="s">
        <v>502</v>
      </c>
      <c r="AF228" s="36">
        <v>493729983.22000003</v>
      </c>
      <c r="AG228" s="22"/>
      <c r="AH228" s="21"/>
      <c r="AI228" s="21"/>
      <c r="AJ228" s="22">
        <v>44211</v>
      </c>
      <c r="AK228" s="18">
        <v>67</v>
      </c>
      <c r="AL228" s="19" t="s">
        <v>560</v>
      </c>
      <c r="AM228" s="37">
        <f t="shared" ca="1" si="39"/>
        <v>-15.701492537313433</v>
      </c>
      <c r="AN228" s="23">
        <v>0.15</v>
      </c>
      <c r="AO228" s="23">
        <v>0</v>
      </c>
      <c r="AP228" s="24">
        <v>0.15</v>
      </c>
      <c r="AQ228" s="38">
        <f t="shared" si="36"/>
        <v>0.15</v>
      </c>
      <c r="AR228" s="39">
        <f t="shared" si="30"/>
        <v>0</v>
      </c>
      <c r="AS228" s="39">
        <f t="shared" si="38"/>
        <v>0.15</v>
      </c>
      <c r="AT228" s="19"/>
      <c r="AU228" s="19">
        <f t="shared" si="33"/>
        <v>5</v>
      </c>
      <c r="AV228" s="19">
        <f t="shared" si="31"/>
        <v>0.75</v>
      </c>
      <c r="AW228" s="19" t="str">
        <f t="shared" si="32"/>
        <v>Km</v>
      </c>
      <c r="AX228" s="33"/>
      <c r="AY228" s="33"/>
      <c r="AZ228" s="33"/>
      <c r="BA228" s="33"/>
    </row>
    <row r="229" spans="1:53" ht="129.94999999999999" customHeight="1" x14ac:dyDescent="0.25">
      <c r="A229" s="41"/>
      <c r="B229" s="44" t="s">
        <v>646</v>
      </c>
      <c r="C229" s="42" t="s">
        <v>604</v>
      </c>
      <c r="D229" s="32" t="s">
        <v>624</v>
      </c>
      <c r="E229" s="32" t="s">
        <v>652</v>
      </c>
      <c r="F229" s="32" t="s">
        <v>727</v>
      </c>
      <c r="G229" s="41" t="s">
        <v>132</v>
      </c>
      <c r="H229" s="43" t="s">
        <v>131</v>
      </c>
      <c r="I229" s="43" t="s">
        <v>953</v>
      </c>
      <c r="J229" s="17">
        <v>21938259321.599998</v>
      </c>
      <c r="K229" s="32" t="s">
        <v>716</v>
      </c>
      <c r="L229" s="32" t="s">
        <v>205</v>
      </c>
      <c r="M229" s="41">
        <v>145</v>
      </c>
      <c r="N229" s="32" t="s">
        <v>717</v>
      </c>
      <c r="O229" s="42" t="s">
        <v>214</v>
      </c>
      <c r="P229" s="41"/>
      <c r="Q229" s="32" t="s">
        <v>1558</v>
      </c>
      <c r="R229" s="32" t="s">
        <v>1559</v>
      </c>
      <c r="S229" s="32" t="s">
        <v>728</v>
      </c>
      <c r="T229" s="32" t="s">
        <v>729</v>
      </c>
      <c r="U229" s="32" t="s">
        <v>594</v>
      </c>
      <c r="V229" s="32" t="s">
        <v>710</v>
      </c>
      <c r="W229" s="32" t="s">
        <v>710</v>
      </c>
      <c r="X229" s="41" t="s">
        <v>725</v>
      </c>
      <c r="Y229" s="32">
        <v>10</v>
      </c>
      <c r="Z229" s="22"/>
      <c r="AA229" s="22"/>
      <c r="AB229" s="22"/>
      <c r="AC229" s="22"/>
      <c r="AD229" s="32" t="s">
        <v>1931</v>
      </c>
      <c r="AE229" s="32" t="s">
        <v>730</v>
      </c>
      <c r="AF229" s="36">
        <v>21938259321.599998</v>
      </c>
      <c r="AG229" s="22"/>
      <c r="AH229" s="21"/>
      <c r="AI229" s="36">
        <v>21938259321.599998</v>
      </c>
      <c r="AJ229" s="22">
        <v>44418</v>
      </c>
      <c r="AK229" s="18">
        <v>240</v>
      </c>
      <c r="AL229" s="19" t="s">
        <v>731</v>
      </c>
      <c r="AM229" s="37">
        <f t="shared" ca="1" si="39"/>
        <v>-2.8</v>
      </c>
      <c r="AN229" s="23">
        <v>0.1</v>
      </c>
      <c r="AO229" s="21">
        <v>0</v>
      </c>
      <c r="AP229" s="24">
        <v>0.1</v>
      </c>
      <c r="AQ229" s="38">
        <f t="shared" si="36"/>
        <v>0.1</v>
      </c>
      <c r="AR229" s="39">
        <f t="shared" si="30"/>
        <v>0</v>
      </c>
      <c r="AS229" s="39">
        <f t="shared" si="38"/>
        <v>0.1</v>
      </c>
      <c r="AT229" s="19" t="s">
        <v>732</v>
      </c>
      <c r="AU229" s="19">
        <f t="shared" si="33"/>
        <v>145</v>
      </c>
      <c r="AV229" s="19">
        <f t="shared" si="31"/>
        <v>14.5</v>
      </c>
      <c r="AW229" s="19" t="str">
        <f t="shared" si="32"/>
        <v>Km</v>
      </c>
      <c r="AX229" s="33"/>
      <c r="AY229" s="33"/>
      <c r="AZ229" s="33"/>
      <c r="BA229" s="33"/>
    </row>
    <row r="230" spans="1:53" ht="129.94999999999999" customHeight="1" x14ac:dyDescent="0.25">
      <c r="A230" s="41"/>
      <c r="B230" s="44" t="s">
        <v>646</v>
      </c>
      <c r="C230" s="42"/>
      <c r="D230" s="32"/>
      <c r="E230" s="32" t="s">
        <v>652</v>
      </c>
      <c r="F230" s="32" t="s">
        <v>96</v>
      </c>
      <c r="G230" s="41" t="s">
        <v>132</v>
      </c>
      <c r="H230" s="43" t="s">
        <v>131</v>
      </c>
      <c r="I230" s="43" t="s">
        <v>953</v>
      </c>
      <c r="J230" s="17">
        <v>2136315000</v>
      </c>
      <c r="K230" s="32" t="s">
        <v>191</v>
      </c>
      <c r="L230" s="32" t="s">
        <v>205</v>
      </c>
      <c r="M230" s="41">
        <v>136</v>
      </c>
      <c r="N230" s="32" t="s">
        <v>227</v>
      </c>
      <c r="O230" s="42" t="s">
        <v>214</v>
      </c>
      <c r="P230" s="41" t="s">
        <v>215</v>
      </c>
      <c r="Q230" s="32" t="s">
        <v>1458</v>
      </c>
      <c r="R230" s="32" t="s">
        <v>1459</v>
      </c>
      <c r="S230" s="32" t="s">
        <v>288</v>
      </c>
      <c r="T230" s="32" t="s">
        <v>289</v>
      </c>
      <c r="U230" s="32" t="s">
        <v>594</v>
      </c>
      <c r="V230" s="32" t="s">
        <v>383</v>
      </c>
      <c r="W230" s="32" t="s">
        <v>384</v>
      </c>
      <c r="X230" s="41"/>
      <c r="Y230" s="32"/>
      <c r="Z230" s="22"/>
      <c r="AA230" s="22"/>
      <c r="AB230" s="22"/>
      <c r="AC230" s="22"/>
      <c r="AD230" s="32" t="s">
        <v>458</v>
      </c>
      <c r="AE230" s="32" t="s">
        <v>96</v>
      </c>
      <c r="AF230" s="36">
        <v>2136315000</v>
      </c>
      <c r="AG230" s="22"/>
      <c r="AH230" s="21"/>
      <c r="AI230" s="21"/>
      <c r="AJ230" s="22">
        <v>44181</v>
      </c>
      <c r="AK230" s="18">
        <v>120</v>
      </c>
      <c r="AL230" s="19" t="s">
        <v>570</v>
      </c>
      <c r="AM230" s="37">
        <f t="shared" ca="1" si="39"/>
        <v>-8.5749999999999993</v>
      </c>
      <c r="AN230" s="23">
        <v>0.1</v>
      </c>
      <c r="AO230" s="21"/>
      <c r="AP230" s="24">
        <v>0.1</v>
      </c>
      <c r="AQ230" s="38">
        <f t="shared" si="36"/>
        <v>0.1</v>
      </c>
      <c r="AR230" s="39">
        <f t="shared" si="30"/>
        <v>0</v>
      </c>
      <c r="AS230" s="39">
        <f t="shared" si="38"/>
        <v>0.1</v>
      </c>
      <c r="AT230" s="19"/>
      <c r="AU230" s="19">
        <f t="shared" si="33"/>
        <v>136</v>
      </c>
      <c r="AV230" s="19">
        <f t="shared" si="31"/>
        <v>13.600000000000001</v>
      </c>
      <c r="AW230" s="19" t="str">
        <f t="shared" si="32"/>
        <v>Km</v>
      </c>
      <c r="AX230" s="33"/>
      <c r="AY230" s="33"/>
      <c r="AZ230" s="33"/>
      <c r="BA230" s="33"/>
    </row>
    <row r="231" spans="1:53" ht="129.94999999999999" customHeight="1" x14ac:dyDescent="0.25">
      <c r="A231" s="41"/>
      <c r="B231" s="44" t="s">
        <v>646</v>
      </c>
      <c r="C231" s="42"/>
      <c r="D231" s="32"/>
      <c r="E231" s="32" t="s">
        <v>652</v>
      </c>
      <c r="F231" s="32" t="s">
        <v>106</v>
      </c>
      <c r="G231" s="41" t="s">
        <v>136</v>
      </c>
      <c r="H231" s="43" t="s">
        <v>131</v>
      </c>
      <c r="I231" s="43" t="s">
        <v>953</v>
      </c>
      <c r="J231" s="17">
        <v>180007130</v>
      </c>
      <c r="K231" s="32" t="s">
        <v>193</v>
      </c>
      <c r="L231" s="32" t="s">
        <v>205</v>
      </c>
      <c r="M231" s="41"/>
      <c r="N231" s="32" t="s">
        <v>218</v>
      </c>
      <c r="O231" s="42" t="s">
        <v>214</v>
      </c>
      <c r="P231" s="41" t="s">
        <v>218</v>
      </c>
      <c r="Q231" s="32"/>
      <c r="R231" s="32"/>
      <c r="S231" s="32"/>
      <c r="T231" s="32"/>
      <c r="U231" s="32" t="s">
        <v>593</v>
      </c>
      <c r="V231" s="32" t="s">
        <v>395</v>
      </c>
      <c r="W231" s="32" t="s">
        <v>396</v>
      </c>
      <c r="X231" s="41"/>
      <c r="Y231" s="32"/>
      <c r="Z231" s="22"/>
      <c r="AA231" s="22"/>
      <c r="AB231" s="22"/>
      <c r="AC231" s="22"/>
      <c r="AD231" s="32" t="s">
        <v>468</v>
      </c>
      <c r="AE231" s="32" t="s">
        <v>106</v>
      </c>
      <c r="AF231" s="36">
        <v>180007130</v>
      </c>
      <c r="AG231" s="22"/>
      <c r="AH231" s="21"/>
      <c r="AI231" s="21"/>
      <c r="AJ231" s="22">
        <v>44176</v>
      </c>
      <c r="AK231" s="18">
        <v>45</v>
      </c>
      <c r="AL231" s="19" t="s">
        <v>578</v>
      </c>
      <c r="AM231" s="37">
        <f t="shared" ca="1" si="39"/>
        <v>-24.644444444444446</v>
      </c>
      <c r="AN231" s="23">
        <v>0.1</v>
      </c>
      <c r="AO231" s="21"/>
      <c r="AP231" s="24">
        <v>0.1</v>
      </c>
      <c r="AQ231" s="38">
        <f t="shared" si="36"/>
        <v>0.1</v>
      </c>
      <c r="AR231" s="39">
        <f t="shared" si="30"/>
        <v>0</v>
      </c>
      <c r="AS231" s="39">
        <f t="shared" si="38"/>
        <v>0.1</v>
      </c>
      <c r="AT231" s="19"/>
      <c r="AU231" s="19">
        <f t="shared" si="33"/>
        <v>0</v>
      </c>
      <c r="AV231" s="19">
        <f t="shared" si="31"/>
        <v>0</v>
      </c>
      <c r="AW231" s="19" t="str">
        <f t="shared" si="32"/>
        <v>Km</v>
      </c>
      <c r="AX231" s="33"/>
      <c r="AY231" s="33"/>
      <c r="AZ231" s="33"/>
      <c r="BA231" s="33"/>
    </row>
    <row r="232" spans="1:53" ht="129.94999999999999" customHeight="1" x14ac:dyDescent="0.25">
      <c r="A232" s="41"/>
      <c r="B232" s="44" t="s">
        <v>646</v>
      </c>
      <c r="C232" s="42" t="s">
        <v>604</v>
      </c>
      <c r="D232" s="32" t="s">
        <v>624</v>
      </c>
      <c r="E232" s="32" t="s">
        <v>652</v>
      </c>
      <c r="F232" s="32" t="s">
        <v>48</v>
      </c>
      <c r="G232" s="41" t="s">
        <v>132</v>
      </c>
      <c r="H232" s="43" t="s">
        <v>131</v>
      </c>
      <c r="I232" s="43" t="s">
        <v>953</v>
      </c>
      <c r="J232" s="17">
        <v>90000000</v>
      </c>
      <c r="K232" s="32" t="s">
        <v>154</v>
      </c>
      <c r="L232" s="32" t="s">
        <v>205</v>
      </c>
      <c r="M232" s="41">
        <v>100</v>
      </c>
      <c r="N232" s="32" t="s">
        <v>216</v>
      </c>
      <c r="O232" s="42" t="s">
        <v>217</v>
      </c>
      <c r="P232" s="41" t="s">
        <v>215</v>
      </c>
      <c r="Q232" s="32" t="s">
        <v>244</v>
      </c>
      <c r="R232" s="32"/>
      <c r="S232" s="32" t="s">
        <v>250</v>
      </c>
      <c r="T232" s="32" t="s">
        <v>251</v>
      </c>
      <c r="U232" s="32" t="s">
        <v>598</v>
      </c>
      <c r="V232" s="32" t="s">
        <v>310</v>
      </c>
      <c r="W232" s="32" t="s">
        <v>310</v>
      </c>
      <c r="X232" s="41"/>
      <c r="Y232" s="32"/>
      <c r="Z232" s="22"/>
      <c r="AA232" s="22"/>
      <c r="AB232" s="22"/>
      <c r="AC232" s="22"/>
      <c r="AD232" s="32" t="s">
        <v>424</v>
      </c>
      <c r="AE232" s="32" t="s">
        <v>493</v>
      </c>
      <c r="AF232" s="36">
        <v>88425426</v>
      </c>
      <c r="AG232" s="22"/>
      <c r="AH232" s="21"/>
      <c r="AI232" s="21"/>
      <c r="AJ232" s="22">
        <v>43956</v>
      </c>
      <c r="AK232" s="18">
        <v>240</v>
      </c>
      <c r="AL232" s="19" t="s">
        <v>535</v>
      </c>
      <c r="AM232" s="37">
        <f t="shared" ca="1" si="39"/>
        <v>-4.7249999999999996</v>
      </c>
      <c r="AN232" s="23">
        <v>0.08</v>
      </c>
      <c r="AO232" s="21">
        <v>0</v>
      </c>
      <c r="AP232" s="24">
        <v>0.08</v>
      </c>
      <c r="AQ232" s="38">
        <f t="shared" si="36"/>
        <v>0.08</v>
      </c>
      <c r="AR232" s="39">
        <f t="shared" si="30"/>
        <v>0</v>
      </c>
      <c r="AS232" s="39">
        <f t="shared" si="38"/>
        <v>0.08</v>
      </c>
      <c r="AT232" s="19"/>
      <c r="AU232" s="19">
        <f t="shared" si="33"/>
        <v>100</v>
      </c>
      <c r="AV232" s="19">
        <f t="shared" si="31"/>
        <v>8</v>
      </c>
      <c r="AW232" s="19" t="str">
        <f t="shared" si="32"/>
        <v>Km</v>
      </c>
      <c r="AX232" s="33"/>
      <c r="AY232" s="33"/>
      <c r="AZ232" s="33"/>
      <c r="BA232" s="33"/>
    </row>
    <row r="233" spans="1:53" ht="129.94999999999999" customHeight="1" x14ac:dyDescent="0.25">
      <c r="A233" s="41"/>
      <c r="B233" s="44" t="s">
        <v>646</v>
      </c>
      <c r="C233" s="42" t="s">
        <v>615</v>
      </c>
      <c r="D233" s="32" t="s">
        <v>637</v>
      </c>
      <c r="E233" s="32" t="s">
        <v>652</v>
      </c>
      <c r="F233" s="32" t="s">
        <v>88</v>
      </c>
      <c r="G233" s="41" t="s">
        <v>144</v>
      </c>
      <c r="H233" s="43" t="s">
        <v>131</v>
      </c>
      <c r="I233" s="43" t="s">
        <v>953</v>
      </c>
      <c r="J233" s="17">
        <v>1186235000</v>
      </c>
      <c r="K233" s="32"/>
      <c r="L233" s="32" t="s">
        <v>205</v>
      </c>
      <c r="M233" s="41"/>
      <c r="N233" s="32" t="s">
        <v>218</v>
      </c>
      <c r="O233" s="42" t="s">
        <v>214</v>
      </c>
      <c r="P233" s="41" t="s">
        <v>218</v>
      </c>
      <c r="Q233" s="32"/>
      <c r="R233" s="32"/>
      <c r="S233" s="32"/>
      <c r="T233" s="32"/>
      <c r="U233" s="32" t="s">
        <v>594</v>
      </c>
      <c r="V233" s="32" t="s">
        <v>373</v>
      </c>
      <c r="W233" s="32"/>
      <c r="X233" s="41"/>
      <c r="Y233" s="32"/>
      <c r="Z233" s="22"/>
      <c r="AA233" s="22"/>
      <c r="AB233" s="22"/>
      <c r="AC233" s="22"/>
      <c r="AD233" s="32"/>
      <c r="AE233" s="32" t="s">
        <v>88</v>
      </c>
      <c r="AF233" s="36">
        <v>1186235000</v>
      </c>
      <c r="AG233" s="22"/>
      <c r="AH233" s="21"/>
      <c r="AI233" s="21"/>
      <c r="AJ233" s="22" t="s">
        <v>517</v>
      </c>
      <c r="AK233" s="18"/>
      <c r="AL233" s="19" t="s">
        <v>564</v>
      </c>
      <c r="AM233" s="37" t="e">
        <f t="shared" ca="1" si="39"/>
        <v>#VALUE!</v>
      </c>
      <c r="AN233" s="23">
        <v>0.05</v>
      </c>
      <c r="AO233" s="21"/>
      <c r="AP233" s="24">
        <v>0.05</v>
      </c>
      <c r="AQ233" s="38">
        <f t="shared" si="36"/>
        <v>0.05</v>
      </c>
      <c r="AR233" s="39">
        <f t="shared" si="30"/>
        <v>0</v>
      </c>
      <c r="AS233" s="39">
        <f t="shared" si="38"/>
        <v>0.05</v>
      </c>
      <c r="AT233" s="19"/>
      <c r="AU233" s="19">
        <f t="shared" si="33"/>
        <v>0</v>
      </c>
      <c r="AV233" s="19">
        <f t="shared" si="31"/>
        <v>0</v>
      </c>
      <c r="AW233" s="19" t="str">
        <f t="shared" si="32"/>
        <v>Km</v>
      </c>
      <c r="AX233" s="33"/>
      <c r="AY233" s="33"/>
      <c r="AZ233" s="33"/>
      <c r="BA233" s="33"/>
    </row>
    <row r="234" spans="1:53" ht="129.94999999999999" customHeight="1" x14ac:dyDescent="0.25">
      <c r="A234" s="41"/>
      <c r="B234" s="44" t="s">
        <v>646</v>
      </c>
      <c r="C234" s="42" t="s">
        <v>607</v>
      </c>
      <c r="D234" s="32" t="s">
        <v>627</v>
      </c>
      <c r="E234" s="32" t="s">
        <v>993</v>
      </c>
      <c r="F234" s="32" t="s">
        <v>1011</v>
      </c>
      <c r="G234" s="41" t="s">
        <v>137</v>
      </c>
      <c r="H234" s="43" t="s">
        <v>131</v>
      </c>
      <c r="I234" s="43" t="s">
        <v>953</v>
      </c>
      <c r="J234" s="17">
        <v>50000000</v>
      </c>
      <c r="K234" s="32" t="s">
        <v>995</v>
      </c>
      <c r="L234" s="32" t="s">
        <v>2044</v>
      </c>
      <c r="M234" s="41">
        <v>4</v>
      </c>
      <c r="N234" s="32" t="s">
        <v>235</v>
      </c>
      <c r="O234" s="42" t="s">
        <v>214</v>
      </c>
      <c r="P234" s="41" t="s">
        <v>1012</v>
      </c>
      <c r="Q234" s="32" t="s">
        <v>1413</v>
      </c>
      <c r="R234" s="32" t="s">
        <v>1414</v>
      </c>
      <c r="S234" s="32" t="s">
        <v>997</v>
      </c>
      <c r="T234" s="32" t="s">
        <v>1008</v>
      </c>
      <c r="U234" s="32" t="s">
        <v>587</v>
      </c>
      <c r="V234" s="32" t="s">
        <v>323</v>
      </c>
      <c r="W234" s="32" t="s">
        <v>417</v>
      </c>
      <c r="X234" s="41"/>
      <c r="Y234" s="32"/>
      <c r="Z234" s="22" t="s">
        <v>933</v>
      </c>
      <c r="AA234" s="22" t="s">
        <v>933</v>
      </c>
      <c r="AB234" s="22" t="s">
        <v>933</v>
      </c>
      <c r="AC234" s="22" t="s">
        <v>933</v>
      </c>
      <c r="AD234" s="32" t="s">
        <v>1013</v>
      </c>
      <c r="AE234" s="32" t="s">
        <v>1011</v>
      </c>
      <c r="AF234" s="36">
        <v>416400000</v>
      </c>
      <c r="AG234" s="22"/>
      <c r="AH234" s="21"/>
      <c r="AI234" s="36">
        <v>329332083</v>
      </c>
      <c r="AJ234" s="22">
        <v>42545</v>
      </c>
      <c r="AK234" s="18">
        <v>16</v>
      </c>
      <c r="AL234" s="19" t="s">
        <v>1014</v>
      </c>
      <c r="AM234" s="37">
        <v>1</v>
      </c>
      <c r="AN234" s="23">
        <v>0</v>
      </c>
      <c r="AO234" s="23">
        <v>1</v>
      </c>
      <c r="AP234" s="24">
        <v>0</v>
      </c>
      <c r="AQ234" s="38">
        <f t="shared" si="36"/>
        <v>0</v>
      </c>
      <c r="AR234" s="39">
        <f t="shared" si="30"/>
        <v>0</v>
      </c>
      <c r="AS234" s="39">
        <f t="shared" si="38"/>
        <v>0</v>
      </c>
      <c r="AT234" s="19"/>
      <c r="AU234" s="19">
        <f t="shared" si="33"/>
        <v>4</v>
      </c>
      <c r="AV234" s="19">
        <f t="shared" si="31"/>
        <v>0</v>
      </c>
      <c r="AW234" s="19" t="str">
        <f t="shared" si="32"/>
        <v>Nombre de rapports</v>
      </c>
      <c r="AX234" s="33"/>
      <c r="AY234" s="33"/>
      <c r="AZ234" s="33"/>
      <c r="BA234" s="33"/>
    </row>
    <row r="235" spans="1:53" ht="129.94999999999999" customHeight="1" x14ac:dyDescent="0.25">
      <c r="A235" s="41"/>
      <c r="B235" s="44" t="s">
        <v>646</v>
      </c>
      <c r="C235" s="42" t="s">
        <v>607</v>
      </c>
      <c r="D235" s="32" t="s">
        <v>627</v>
      </c>
      <c r="E235" s="32" t="s">
        <v>993</v>
      </c>
      <c r="F235" s="32" t="s">
        <v>1019</v>
      </c>
      <c r="G235" s="41" t="s">
        <v>137</v>
      </c>
      <c r="H235" s="43" t="s">
        <v>131</v>
      </c>
      <c r="I235" s="43" t="s">
        <v>953</v>
      </c>
      <c r="J235" s="17">
        <v>300000000</v>
      </c>
      <c r="K235" s="32" t="s">
        <v>995</v>
      </c>
      <c r="L235" s="32"/>
      <c r="M235" s="41">
        <v>0</v>
      </c>
      <c r="N235" s="32">
        <v>0</v>
      </c>
      <c r="O235" s="42" t="s">
        <v>214</v>
      </c>
      <c r="P235" s="41" t="s">
        <v>1020</v>
      </c>
      <c r="Q235" s="32" t="s">
        <v>1021</v>
      </c>
      <c r="R235" s="32"/>
      <c r="S235" s="32" t="s">
        <v>254</v>
      </c>
      <c r="T235" s="32" t="s">
        <v>255</v>
      </c>
      <c r="U235" s="32" t="s">
        <v>587</v>
      </c>
      <c r="V235" s="32" t="s">
        <v>323</v>
      </c>
      <c r="W235" s="32" t="s">
        <v>417</v>
      </c>
      <c r="X235" s="41"/>
      <c r="Y235" s="32"/>
      <c r="Z235" s="22" t="s">
        <v>933</v>
      </c>
      <c r="AA235" s="22" t="s">
        <v>933</v>
      </c>
      <c r="AB235" s="22" t="s">
        <v>933</v>
      </c>
      <c r="AC235" s="22" t="s">
        <v>933</v>
      </c>
      <c r="AD235" s="32">
        <v>0</v>
      </c>
      <c r="AE235" s="32" t="s">
        <v>1019</v>
      </c>
      <c r="AF235" s="36">
        <v>260000000</v>
      </c>
      <c r="AG235" s="22"/>
      <c r="AH235" s="21"/>
      <c r="AI235" s="21">
        <v>0</v>
      </c>
      <c r="AJ235" s="22"/>
      <c r="AK235" s="18">
        <v>0</v>
      </c>
      <c r="AL235" s="19" t="s">
        <v>966</v>
      </c>
      <c r="AM235" s="37">
        <v>0</v>
      </c>
      <c r="AN235" s="23">
        <v>0</v>
      </c>
      <c r="AO235" s="21">
        <v>0</v>
      </c>
      <c r="AP235" s="24">
        <v>0</v>
      </c>
      <c r="AQ235" s="38">
        <f t="shared" si="36"/>
        <v>0</v>
      </c>
      <c r="AR235" s="39">
        <f t="shared" si="30"/>
        <v>0</v>
      </c>
      <c r="AS235" s="39">
        <f t="shared" si="38"/>
        <v>0</v>
      </c>
      <c r="AT235" s="19" t="s">
        <v>1995</v>
      </c>
      <c r="AU235" s="19">
        <f t="shared" si="33"/>
        <v>0</v>
      </c>
      <c r="AV235" s="19">
        <f t="shared" si="31"/>
        <v>0</v>
      </c>
      <c r="AW235" s="19">
        <f t="shared" si="32"/>
        <v>0</v>
      </c>
      <c r="AX235" s="33"/>
      <c r="AY235" s="33"/>
      <c r="AZ235" s="33"/>
      <c r="BA235" s="33"/>
    </row>
    <row r="236" spans="1:53" ht="129.94999999999999" customHeight="1" x14ac:dyDescent="0.25">
      <c r="A236" s="41"/>
      <c r="B236" s="44" t="s">
        <v>646</v>
      </c>
      <c r="C236" s="42" t="s">
        <v>610</v>
      </c>
      <c r="D236" s="32" t="s">
        <v>630</v>
      </c>
      <c r="E236" s="32" t="s">
        <v>652</v>
      </c>
      <c r="F236" s="32" t="s">
        <v>952</v>
      </c>
      <c r="G236" s="41" t="s">
        <v>137</v>
      </c>
      <c r="H236" s="43" t="s">
        <v>131</v>
      </c>
      <c r="I236" s="43" t="s">
        <v>953</v>
      </c>
      <c r="J236" s="17">
        <v>100000000</v>
      </c>
      <c r="K236" s="32" t="s">
        <v>942</v>
      </c>
      <c r="L236" s="32" t="s">
        <v>2044</v>
      </c>
      <c r="M236" s="41">
        <v>12</v>
      </c>
      <c r="N236" s="32" t="s">
        <v>954</v>
      </c>
      <c r="O236" s="42" t="s">
        <v>214</v>
      </c>
      <c r="P236" s="41" t="s">
        <v>955</v>
      </c>
      <c r="Q236" s="32" t="s">
        <v>1431</v>
      </c>
      <c r="R236" s="32" t="s">
        <v>1433</v>
      </c>
      <c r="S236" s="32" t="s">
        <v>269</v>
      </c>
      <c r="T236" s="32" t="s">
        <v>270</v>
      </c>
      <c r="U236" s="32" t="s">
        <v>593</v>
      </c>
      <c r="V236" s="32" t="s">
        <v>348</v>
      </c>
      <c r="W236" s="32" t="s">
        <v>347</v>
      </c>
      <c r="X236" s="41"/>
      <c r="Y236" s="32"/>
      <c r="Z236" s="22" t="s">
        <v>933</v>
      </c>
      <c r="AA236" s="22" t="s">
        <v>933</v>
      </c>
      <c r="AB236" s="22" t="s">
        <v>933</v>
      </c>
      <c r="AC236" s="22" t="s">
        <v>933</v>
      </c>
      <c r="AD236" s="32">
        <v>0</v>
      </c>
      <c r="AE236" s="32" t="s">
        <v>952</v>
      </c>
      <c r="AF236" s="36">
        <v>0</v>
      </c>
      <c r="AG236" s="22"/>
      <c r="AH236" s="21"/>
      <c r="AI236" s="21">
        <v>0</v>
      </c>
      <c r="AJ236" s="22"/>
      <c r="AK236" s="18">
        <v>0</v>
      </c>
      <c r="AL236" s="19">
        <v>0</v>
      </c>
      <c r="AM236" s="37">
        <v>0</v>
      </c>
      <c r="AN236" s="23">
        <v>0</v>
      </c>
      <c r="AO236" s="39">
        <v>0</v>
      </c>
      <c r="AP236" s="24">
        <v>0</v>
      </c>
      <c r="AQ236" s="38">
        <f t="shared" si="36"/>
        <v>0</v>
      </c>
      <c r="AR236" s="39">
        <f t="shared" si="30"/>
        <v>0</v>
      </c>
      <c r="AS236" s="39">
        <f t="shared" si="38"/>
        <v>0</v>
      </c>
      <c r="AT236" s="19"/>
      <c r="AU236" s="19">
        <f t="shared" si="33"/>
        <v>12</v>
      </c>
      <c r="AV236" s="19">
        <f t="shared" si="31"/>
        <v>0</v>
      </c>
      <c r="AW236" s="19" t="str">
        <f t="shared" si="32"/>
        <v>Nombre de rapports</v>
      </c>
      <c r="AX236" s="33"/>
      <c r="AY236" s="33"/>
      <c r="AZ236" s="33"/>
      <c r="BA236" s="33"/>
    </row>
    <row r="237" spans="1:53" ht="129.94999999999999" customHeight="1" x14ac:dyDescent="0.25">
      <c r="A237" s="41"/>
      <c r="B237" s="44" t="s">
        <v>646</v>
      </c>
      <c r="C237" s="42" t="s">
        <v>610</v>
      </c>
      <c r="D237" s="32" t="s">
        <v>630</v>
      </c>
      <c r="E237" s="32" t="s">
        <v>652</v>
      </c>
      <c r="F237" s="32" t="s">
        <v>956</v>
      </c>
      <c r="G237" s="41" t="s">
        <v>137</v>
      </c>
      <c r="H237" s="43" t="s">
        <v>131</v>
      </c>
      <c r="I237" s="43" t="s">
        <v>953</v>
      </c>
      <c r="J237" s="17">
        <v>0</v>
      </c>
      <c r="K237" s="32" t="s">
        <v>942</v>
      </c>
      <c r="L237" s="32" t="s">
        <v>2044</v>
      </c>
      <c r="M237" s="41">
        <v>12</v>
      </c>
      <c r="N237" s="32" t="s">
        <v>957</v>
      </c>
      <c r="O237" s="42" t="s">
        <v>214</v>
      </c>
      <c r="P237" s="41" t="s">
        <v>955</v>
      </c>
      <c r="Q237" s="32" t="s">
        <v>1431</v>
      </c>
      <c r="R237" s="32" t="s">
        <v>1433</v>
      </c>
      <c r="S237" s="32" t="s">
        <v>269</v>
      </c>
      <c r="T237" s="32" t="s">
        <v>270</v>
      </c>
      <c r="U237" s="32" t="s">
        <v>593</v>
      </c>
      <c r="V237" s="32" t="s">
        <v>348</v>
      </c>
      <c r="W237" s="32" t="s">
        <v>347</v>
      </c>
      <c r="X237" s="41"/>
      <c r="Y237" s="32"/>
      <c r="Z237" s="22" t="s">
        <v>933</v>
      </c>
      <c r="AA237" s="22" t="s">
        <v>933</v>
      </c>
      <c r="AB237" s="22" t="s">
        <v>933</v>
      </c>
      <c r="AC237" s="22" t="s">
        <v>933</v>
      </c>
      <c r="AD237" s="32"/>
      <c r="AE237" s="32" t="s">
        <v>958</v>
      </c>
      <c r="AF237" s="36">
        <v>0</v>
      </c>
      <c r="AG237" s="22"/>
      <c r="AH237" s="21"/>
      <c r="AI237" s="21">
        <v>0</v>
      </c>
      <c r="AJ237" s="22"/>
      <c r="AK237" s="18">
        <v>0</v>
      </c>
      <c r="AL237" s="19" t="s">
        <v>959</v>
      </c>
      <c r="AM237" s="37">
        <v>0</v>
      </c>
      <c r="AN237" s="23">
        <v>0</v>
      </c>
      <c r="AO237" s="21">
        <v>0</v>
      </c>
      <c r="AP237" s="24">
        <v>0</v>
      </c>
      <c r="AQ237" s="38">
        <f t="shared" si="36"/>
        <v>0</v>
      </c>
      <c r="AR237" s="39">
        <f t="shared" si="30"/>
        <v>0</v>
      </c>
      <c r="AS237" s="39">
        <f t="shared" si="38"/>
        <v>0</v>
      </c>
      <c r="AT237" s="19" t="s">
        <v>960</v>
      </c>
      <c r="AU237" s="19">
        <f t="shared" si="33"/>
        <v>12</v>
      </c>
      <c r="AV237" s="19">
        <f t="shared" si="31"/>
        <v>0</v>
      </c>
      <c r="AW237" s="19" t="str">
        <f t="shared" si="32"/>
        <v>Nombre de rapports</v>
      </c>
      <c r="AX237" s="33"/>
      <c r="AY237" s="33"/>
      <c r="AZ237" s="33"/>
      <c r="BA237" s="33"/>
    </row>
    <row r="238" spans="1:53" ht="129.94999999999999" customHeight="1" x14ac:dyDescent="0.25">
      <c r="A238" s="41"/>
      <c r="B238" s="44" t="s">
        <v>646</v>
      </c>
      <c r="C238" s="42" t="s">
        <v>619</v>
      </c>
      <c r="D238" s="32" t="s">
        <v>641</v>
      </c>
      <c r="E238" s="32" t="s">
        <v>1313</v>
      </c>
      <c r="F238" s="32" t="s">
        <v>1186</v>
      </c>
      <c r="G238" s="41" t="s">
        <v>137</v>
      </c>
      <c r="H238" s="43" t="s">
        <v>131</v>
      </c>
      <c r="I238" s="43" t="s">
        <v>953</v>
      </c>
      <c r="J238" s="17">
        <v>500000000</v>
      </c>
      <c r="K238" s="32" t="s">
        <v>1187</v>
      </c>
      <c r="L238" s="32" t="s">
        <v>1188</v>
      </c>
      <c r="M238" s="41">
        <v>11400</v>
      </c>
      <c r="N238" s="32" t="s">
        <v>1189</v>
      </c>
      <c r="O238" s="42" t="s">
        <v>214</v>
      </c>
      <c r="P238" s="41" t="s">
        <v>1190</v>
      </c>
      <c r="Q238" s="32" t="s">
        <v>1486</v>
      </c>
      <c r="R238" s="32"/>
      <c r="S238" s="32">
        <v>0</v>
      </c>
      <c r="T238" s="32">
        <v>0</v>
      </c>
      <c r="U238" s="32" t="s">
        <v>587</v>
      </c>
      <c r="V238" s="32" t="s">
        <v>356</v>
      </c>
      <c r="W238" s="32" t="s">
        <v>1191</v>
      </c>
      <c r="X238" s="41"/>
      <c r="Y238" s="32"/>
      <c r="Z238" s="22" t="s">
        <v>933</v>
      </c>
      <c r="AA238" s="22" t="s">
        <v>933</v>
      </c>
      <c r="AB238" s="22" t="s">
        <v>933</v>
      </c>
      <c r="AC238" s="22" t="s">
        <v>933</v>
      </c>
      <c r="AD238" s="32">
        <v>0</v>
      </c>
      <c r="AE238" s="32" t="s">
        <v>1186</v>
      </c>
      <c r="AF238" s="36">
        <v>0</v>
      </c>
      <c r="AG238" s="22"/>
      <c r="AH238" s="21"/>
      <c r="AI238" s="21">
        <v>0</v>
      </c>
      <c r="AJ238" s="22"/>
      <c r="AK238" s="18">
        <v>0</v>
      </c>
      <c r="AL238" s="19" t="s">
        <v>951</v>
      </c>
      <c r="AM238" s="37">
        <v>0</v>
      </c>
      <c r="AN238" s="23">
        <v>0</v>
      </c>
      <c r="AO238" s="23">
        <v>0</v>
      </c>
      <c r="AP238" s="24">
        <v>0</v>
      </c>
      <c r="AQ238" s="38">
        <f t="shared" si="36"/>
        <v>0</v>
      </c>
      <c r="AR238" s="39">
        <f t="shared" si="30"/>
        <v>0</v>
      </c>
      <c r="AS238" s="39">
        <f t="shared" si="38"/>
        <v>0</v>
      </c>
      <c r="AT238" s="19"/>
      <c r="AU238" s="19">
        <f t="shared" si="33"/>
        <v>11400</v>
      </c>
      <c r="AV238" s="19">
        <f t="shared" si="31"/>
        <v>0</v>
      </c>
      <c r="AW238" s="19" t="str">
        <f t="shared" si="32"/>
        <v>m²</v>
      </c>
      <c r="AX238" s="33"/>
      <c r="AY238" s="33"/>
      <c r="AZ238" s="33"/>
      <c r="BA238" s="33"/>
    </row>
    <row r="239" spans="1:53" ht="129.94999999999999" customHeight="1" x14ac:dyDescent="0.25">
      <c r="A239" s="41"/>
      <c r="B239" s="44" t="s">
        <v>646</v>
      </c>
      <c r="C239" s="42" t="s">
        <v>619</v>
      </c>
      <c r="D239" s="32" t="s">
        <v>641</v>
      </c>
      <c r="E239" s="32" t="s">
        <v>1313</v>
      </c>
      <c r="F239" s="32" t="s">
        <v>1194</v>
      </c>
      <c r="G239" s="41" t="s">
        <v>137</v>
      </c>
      <c r="H239" s="43" t="s">
        <v>131</v>
      </c>
      <c r="I239" s="43" t="s">
        <v>953</v>
      </c>
      <c r="J239" s="17">
        <v>3500000000</v>
      </c>
      <c r="K239" s="32" t="s">
        <v>1187</v>
      </c>
      <c r="L239" s="32" t="s">
        <v>2044</v>
      </c>
      <c r="M239" s="41">
        <v>2</v>
      </c>
      <c r="N239" s="32" t="s">
        <v>233</v>
      </c>
      <c r="O239" s="42" t="s">
        <v>214</v>
      </c>
      <c r="P239" s="41" t="s">
        <v>1195</v>
      </c>
      <c r="Q239" s="32" t="s">
        <v>1486</v>
      </c>
      <c r="R239" s="32"/>
      <c r="S239" s="32">
        <v>0</v>
      </c>
      <c r="T239" s="32">
        <v>0</v>
      </c>
      <c r="U239" s="32" t="s">
        <v>587</v>
      </c>
      <c r="V239" s="32" t="s">
        <v>356</v>
      </c>
      <c r="W239" s="32" t="s">
        <v>1191</v>
      </c>
      <c r="X239" s="41"/>
      <c r="Y239" s="32"/>
      <c r="Z239" s="22" t="s">
        <v>933</v>
      </c>
      <c r="AA239" s="22" t="s">
        <v>933</v>
      </c>
      <c r="AB239" s="22" t="s">
        <v>933</v>
      </c>
      <c r="AC239" s="22" t="s">
        <v>933</v>
      </c>
      <c r="AD239" s="32">
        <v>0</v>
      </c>
      <c r="AE239" s="32" t="s">
        <v>1196</v>
      </c>
      <c r="AF239" s="36">
        <v>0</v>
      </c>
      <c r="AG239" s="22"/>
      <c r="AH239" s="21"/>
      <c r="AI239" s="21">
        <v>0</v>
      </c>
      <c r="AJ239" s="22"/>
      <c r="AK239" s="18">
        <v>0</v>
      </c>
      <c r="AL239" s="19" t="s">
        <v>966</v>
      </c>
      <c r="AM239" s="37">
        <v>0</v>
      </c>
      <c r="AN239" s="23">
        <v>0</v>
      </c>
      <c r="AO239" s="23">
        <v>0</v>
      </c>
      <c r="AP239" s="24">
        <v>0</v>
      </c>
      <c r="AQ239" s="38">
        <f t="shared" si="36"/>
        <v>0</v>
      </c>
      <c r="AR239" s="39">
        <f t="shared" si="30"/>
        <v>0</v>
      </c>
      <c r="AS239" s="39">
        <f t="shared" si="38"/>
        <v>0</v>
      </c>
      <c r="AT239" s="19"/>
      <c r="AU239" s="19">
        <f t="shared" si="33"/>
        <v>2</v>
      </c>
      <c r="AV239" s="19">
        <f t="shared" si="31"/>
        <v>0</v>
      </c>
      <c r="AW239" s="19" t="str">
        <f t="shared" si="32"/>
        <v>Nombre de rapports</v>
      </c>
      <c r="AX239" s="33"/>
      <c r="AY239" s="33"/>
      <c r="AZ239" s="33"/>
      <c r="BA239" s="33"/>
    </row>
    <row r="240" spans="1:53" ht="129.94999999999999" customHeight="1" x14ac:dyDescent="0.25">
      <c r="A240" s="41"/>
      <c r="B240" s="44" t="s">
        <v>646</v>
      </c>
      <c r="C240" s="42" t="s">
        <v>622</v>
      </c>
      <c r="D240" s="32" t="s">
        <v>644</v>
      </c>
      <c r="E240" s="32" t="s">
        <v>652</v>
      </c>
      <c r="F240" s="32" t="s">
        <v>977</v>
      </c>
      <c r="G240" s="41" t="s">
        <v>137</v>
      </c>
      <c r="H240" s="43" t="s">
        <v>131</v>
      </c>
      <c r="I240" s="43" t="s">
        <v>953</v>
      </c>
      <c r="J240" s="17" t="s">
        <v>978</v>
      </c>
      <c r="K240" s="32" t="s">
        <v>974</v>
      </c>
      <c r="L240" s="32" t="s">
        <v>2044</v>
      </c>
      <c r="M240" s="41">
        <v>1</v>
      </c>
      <c r="N240" s="32" t="s">
        <v>979</v>
      </c>
      <c r="O240" s="42" t="s">
        <v>214</v>
      </c>
      <c r="P240" s="41"/>
      <c r="Q240" s="32" t="s">
        <v>1509</v>
      </c>
      <c r="R240" s="32" t="s">
        <v>1508</v>
      </c>
      <c r="S240" s="32" t="s">
        <v>303</v>
      </c>
      <c r="T240" s="32" t="s">
        <v>304</v>
      </c>
      <c r="U240" s="32" t="s">
        <v>599</v>
      </c>
      <c r="V240" s="32" t="s">
        <v>415</v>
      </c>
      <c r="W240" s="32" t="s">
        <v>416</v>
      </c>
      <c r="X240" s="41"/>
      <c r="Y240" s="32"/>
      <c r="Z240" s="22" t="s">
        <v>933</v>
      </c>
      <c r="AA240" s="22" t="s">
        <v>933</v>
      </c>
      <c r="AB240" s="22" t="s">
        <v>933</v>
      </c>
      <c r="AC240" s="22" t="s">
        <v>933</v>
      </c>
      <c r="AD240" s="32" t="s">
        <v>1994</v>
      </c>
      <c r="AE240" s="32" t="s">
        <v>977</v>
      </c>
      <c r="AF240" s="36">
        <v>196517792728</v>
      </c>
      <c r="AG240" s="22"/>
      <c r="AH240" s="21"/>
      <c r="AI240" s="21">
        <v>0</v>
      </c>
      <c r="AJ240" s="22">
        <v>44511</v>
      </c>
      <c r="AK240" s="18">
        <v>720</v>
      </c>
      <c r="AL240" s="19" t="s">
        <v>1993</v>
      </c>
      <c r="AM240" s="37">
        <v>0.02</v>
      </c>
      <c r="AN240" s="23">
        <v>0</v>
      </c>
      <c r="AO240" s="21">
        <v>0</v>
      </c>
      <c r="AP240" s="24">
        <v>0</v>
      </c>
      <c r="AQ240" s="38">
        <f t="shared" si="36"/>
        <v>0</v>
      </c>
      <c r="AR240" s="39">
        <f t="shared" si="30"/>
        <v>0</v>
      </c>
      <c r="AS240" s="39">
        <f t="shared" si="38"/>
        <v>0</v>
      </c>
      <c r="AT240" s="19" t="s">
        <v>980</v>
      </c>
      <c r="AU240" s="19">
        <f t="shared" si="33"/>
        <v>1</v>
      </c>
      <c r="AV240" s="19">
        <f t="shared" si="31"/>
        <v>0</v>
      </c>
      <c r="AW240" s="19" t="str">
        <f t="shared" si="32"/>
        <v>Nombre de rapports</v>
      </c>
      <c r="AX240" s="33"/>
      <c r="AY240" s="33"/>
      <c r="AZ240" s="33"/>
      <c r="BA240" s="33"/>
    </row>
    <row r="241" spans="1:53" ht="129.94999999999999" customHeight="1" x14ac:dyDescent="0.25">
      <c r="A241" s="41"/>
      <c r="B241" s="44" t="s">
        <v>646</v>
      </c>
      <c r="C241" s="42" t="s">
        <v>622</v>
      </c>
      <c r="D241" s="32" t="s">
        <v>644</v>
      </c>
      <c r="E241" s="32" t="s">
        <v>652</v>
      </c>
      <c r="F241" s="32" t="s">
        <v>981</v>
      </c>
      <c r="G241" s="41" t="s">
        <v>137</v>
      </c>
      <c r="H241" s="43" t="s">
        <v>131</v>
      </c>
      <c r="I241" s="43" t="s">
        <v>953</v>
      </c>
      <c r="J241" s="17">
        <v>250000000</v>
      </c>
      <c r="K241" s="32" t="s">
        <v>974</v>
      </c>
      <c r="L241" s="32" t="s">
        <v>2044</v>
      </c>
      <c r="M241" s="41">
        <v>3</v>
      </c>
      <c r="N241" s="32" t="s">
        <v>982</v>
      </c>
      <c r="O241" s="42" t="s">
        <v>214</v>
      </c>
      <c r="P241" s="41" t="s">
        <v>224</v>
      </c>
      <c r="Q241" s="32" t="s">
        <v>1509</v>
      </c>
      <c r="R241" s="32" t="s">
        <v>1508</v>
      </c>
      <c r="S241" s="32" t="s">
        <v>303</v>
      </c>
      <c r="T241" s="32" t="s">
        <v>304</v>
      </c>
      <c r="U241" s="32" t="s">
        <v>599</v>
      </c>
      <c r="V241" s="32" t="s">
        <v>415</v>
      </c>
      <c r="W241" s="32" t="s">
        <v>416</v>
      </c>
      <c r="X241" s="41"/>
      <c r="Y241" s="32"/>
      <c r="Z241" s="22">
        <v>44425</v>
      </c>
      <c r="AA241" s="22">
        <v>44431</v>
      </c>
      <c r="AB241" s="22">
        <v>44432</v>
      </c>
      <c r="AC241" s="22"/>
      <c r="AD241" s="32" t="s">
        <v>983</v>
      </c>
      <c r="AE241" s="32" t="s">
        <v>981</v>
      </c>
      <c r="AF241" s="36">
        <v>244110780</v>
      </c>
      <c r="AG241" s="22"/>
      <c r="AH241" s="21"/>
      <c r="AI241" s="21">
        <v>0</v>
      </c>
      <c r="AJ241" s="22"/>
      <c r="AK241" s="18">
        <v>450</v>
      </c>
      <c r="AL241" s="19" t="s">
        <v>984</v>
      </c>
      <c r="AM241" s="37">
        <v>0</v>
      </c>
      <c r="AN241" s="23">
        <v>0</v>
      </c>
      <c r="AO241" s="21">
        <v>0</v>
      </c>
      <c r="AP241" s="24">
        <v>0</v>
      </c>
      <c r="AQ241" s="38">
        <f t="shared" si="36"/>
        <v>0</v>
      </c>
      <c r="AR241" s="39">
        <f t="shared" si="30"/>
        <v>0</v>
      </c>
      <c r="AS241" s="39">
        <f t="shared" si="38"/>
        <v>0</v>
      </c>
      <c r="AT241" s="19" t="s">
        <v>985</v>
      </c>
      <c r="AU241" s="19">
        <f t="shared" si="33"/>
        <v>3</v>
      </c>
      <c r="AV241" s="19">
        <f t="shared" si="31"/>
        <v>0</v>
      </c>
      <c r="AW241" s="19" t="str">
        <f t="shared" si="32"/>
        <v>Nombre de rapports</v>
      </c>
      <c r="AX241" s="33"/>
      <c r="AY241" s="33"/>
      <c r="AZ241" s="33"/>
      <c r="BA241" s="33"/>
    </row>
    <row r="242" spans="1:53" ht="129.94999999999999" customHeight="1" x14ac:dyDescent="0.25">
      <c r="A242" s="41"/>
      <c r="B242" s="44" t="s">
        <v>646</v>
      </c>
      <c r="C242" s="42" t="s">
        <v>622</v>
      </c>
      <c r="D242" s="32" t="s">
        <v>644</v>
      </c>
      <c r="E242" s="32" t="s">
        <v>652</v>
      </c>
      <c r="F242" s="32" t="s">
        <v>986</v>
      </c>
      <c r="G242" s="41" t="s">
        <v>137</v>
      </c>
      <c r="H242" s="43" t="s">
        <v>131</v>
      </c>
      <c r="I242" s="43" t="s">
        <v>953</v>
      </c>
      <c r="J242" s="17">
        <v>6850000000</v>
      </c>
      <c r="K242" s="32" t="s">
        <v>974</v>
      </c>
      <c r="L242" s="32" t="s">
        <v>962</v>
      </c>
      <c r="M242" s="41">
        <v>0.3</v>
      </c>
      <c r="N242" s="32" t="s">
        <v>987</v>
      </c>
      <c r="O242" s="42" t="s">
        <v>214</v>
      </c>
      <c r="P242" s="41" t="s">
        <v>963</v>
      </c>
      <c r="Q242" s="32" t="s">
        <v>1509</v>
      </c>
      <c r="R242" s="32" t="s">
        <v>1508</v>
      </c>
      <c r="S242" s="32" t="s">
        <v>303</v>
      </c>
      <c r="T242" s="32" t="s">
        <v>304</v>
      </c>
      <c r="U242" s="32" t="s">
        <v>599</v>
      </c>
      <c r="V242" s="32" t="s">
        <v>415</v>
      </c>
      <c r="W242" s="32" t="s">
        <v>416</v>
      </c>
      <c r="X242" s="41"/>
      <c r="Y242" s="32"/>
      <c r="Z242" s="22" t="s">
        <v>933</v>
      </c>
      <c r="AA242" s="22" t="s">
        <v>933</v>
      </c>
      <c r="AB242" s="22" t="s">
        <v>933</v>
      </c>
      <c r="AC242" s="22" t="s">
        <v>933</v>
      </c>
      <c r="AD242" s="32" t="s">
        <v>988</v>
      </c>
      <c r="AE242" s="32" t="s">
        <v>989</v>
      </c>
      <c r="AF242" s="36">
        <f>4800000000-AF241</f>
        <v>4555889220</v>
      </c>
      <c r="AG242" s="22"/>
      <c r="AH242" s="21"/>
      <c r="AI242" s="21">
        <v>0</v>
      </c>
      <c r="AJ242" s="22" t="s">
        <v>990</v>
      </c>
      <c r="AK242" s="18">
        <v>720</v>
      </c>
      <c r="AL242" s="19" t="s">
        <v>966</v>
      </c>
      <c r="AM242" s="37">
        <v>0</v>
      </c>
      <c r="AN242" s="23">
        <v>0</v>
      </c>
      <c r="AO242" s="21">
        <v>0</v>
      </c>
      <c r="AP242" s="24">
        <v>0</v>
      </c>
      <c r="AQ242" s="38">
        <f t="shared" si="36"/>
        <v>0</v>
      </c>
      <c r="AR242" s="39">
        <f t="shared" si="30"/>
        <v>0</v>
      </c>
      <c r="AS242" s="39">
        <f t="shared" si="38"/>
        <v>0</v>
      </c>
      <c r="AT242" s="19" t="s">
        <v>991</v>
      </c>
      <c r="AU242" s="19">
        <f t="shared" si="33"/>
        <v>0.3</v>
      </c>
      <c r="AV242" s="19">
        <f t="shared" si="31"/>
        <v>0</v>
      </c>
      <c r="AW242" s="19" t="str">
        <f t="shared" si="32"/>
        <v>Pourcentage de PAPs payé</v>
      </c>
      <c r="AX242" s="33"/>
      <c r="AY242" s="33"/>
      <c r="AZ242" s="33"/>
      <c r="BA242" s="33"/>
    </row>
    <row r="243" spans="1:53" ht="129.94999999999999" customHeight="1" x14ac:dyDescent="0.25">
      <c r="A243" s="41"/>
      <c r="B243" s="44" t="s">
        <v>646</v>
      </c>
      <c r="C243" s="42" t="s">
        <v>621</v>
      </c>
      <c r="D243" s="32" t="s">
        <v>643</v>
      </c>
      <c r="E243" s="32" t="s">
        <v>1308</v>
      </c>
      <c r="F243" s="32" t="s">
        <v>1226</v>
      </c>
      <c r="G243" s="41" t="s">
        <v>137</v>
      </c>
      <c r="H243" s="43" t="s">
        <v>131</v>
      </c>
      <c r="I243" s="43" t="s">
        <v>953</v>
      </c>
      <c r="J243" s="17">
        <v>500000000</v>
      </c>
      <c r="K243" s="32" t="s">
        <v>203</v>
      </c>
      <c r="L243" s="32" t="s">
        <v>2044</v>
      </c>
      <c r="M243" s="41">
        <v>3</v>
      </c>
      <c r="N243" s="32" t="s">
        <v>235</v>
      </c>
      <c r="O243" s="42" t="s">
        <v>214</v>
      </c>
      <c r="P243" s="41" t="s">
        <v>1193</v>
      </c>
      <c r="Q243" s="32" t="s">
        <v>1531</v>
      </c>
      <c r="R243" s="32" t="s">
        <v>1532</v>
      </c>
      <c r="S243" s="32" t="s">
        <v>1219</v>
      </c>
      <c r="T243" s="32" t="s">
        <v>1220</v>
      </c>
      <c r="U243" s="32" t="s">
        <v>1624</v>
      </c>
      <c r="V243" s="32" t="s">
        <v>1221</v>
      </c>
      <c r="W243" s="32" t="s">
        <v>1222</v>
      </c>
      <c r="X243" s="41"/>
      <c r="Y243" s="32"/>
      <c r="Z243" s="22" t="s">
        <v>933</v>
      </c>
      <c r="AA243" s="22" t="s">
        <v>933</v>
      </c>
      <c r="AB243" s="22" t="s">
        <v>933</v>
      </c>
      <c r="AC243" s="22" t="s">
        <v>933</v>
      </c>
      <c r="AD243" s="32">
        <v>0</v>
      </c>
      <c r="AE243" s="32" t="s">
        <v>1226</v>
      </c>
      <c r="AF243" s="36">
        <v>0</v>
      </c>
      <c r="AG243" s="22"/>
      <c r="AH243" s="21"/>
      <c r="AI243" s="21">
        <v>0</v>
      </c>
      <c r="AJ243" s="22"/>
      <c r="AK243" s="18">
        <v>0</v>
      </c>
      <c r="AL243" s="19" t="s">
        <v>951</v>
      </c>
      <c r="AM243" s="37">
        <v>0</v>
      </c>
      <c r="AN243" s="23">
        <v>0</v>
      </c>
      <c r="AO243" s="23">
        <v>0</v>
      </c>
      <c r="AP243" s="24">
        <v>0</v>
      </c>
      <c r="AQ243" s="38">
        <f t="shared" si="36"/>
        <v>0</v>
      </c>
      <c r="AR243" s="39">
        <f t="shared" si="30"/>
        <v>0</v>
      </c>
      <c r="AS243" s="39">
        <f t="shared" si="38"/>
        <v>0</v>
      </c>
      <c r="AT243" s="19" t="s">
        <v>1227</v>
      </c>
      <c r="AU243" s="19">
        <f t="shared" si="33"/>
        <v>3</v>
      </c>
      <c r="AV243" s="19">
        <f t="shared" si="31"/>
        <v>0</v>
      </c>
      <c r="AW243" s="19" t="str">
        <f t="shared" si="32"/>
        <v>Nombre de rapports</v>
      </c>
      <c r="AX243" s="33"/>
      <c r="AY243" s="33"/>
      <c r="AZ243" s="33"/>
      <c r="BA243" s="33"/>
    </row>
    <row r="244" spans="1:53" ht="129.94999999999999" customHeight="1" x14ac:dyDescent="0.25">
      <c r="A244" s="41"/>
      <c r="B244" s="44" t="s">
        <v>646</v>
      </c>
      <c r="C244" s="42" t="s">
        <v>621</v>
      </c>
      <c r="D244" s="32" t="s">
        <v>643</v>
      </c>
      <c r="E244" s="32" t="s">
        <v>1308</v>
      </c>
      <c r="F244" s="32" t="s">
        <v>1228</v>
      </c>
      <c r="G244" s="41" t="s">
        <v>137</v>
      </c>
      <c r="H244" s="43" t="s">
        <v>131</v>
      </c>
      <c r="I244" s="43" t="s">
        <v>953</v>
      </c>
      <c r="J244" s="17">
        <v>1500000000</v>
      </c>
      <c r="K244" s="32" t="s">
        <v>203</v>
      </c>
      <c r="L244" s="32"/>
      <c r="M244" s="41">
        <v>0</v>
      </c>
      <c r="N244" s="32">
        <v>0</v>
      </c>
      <c r="O244" s="42" t="s">
        <v>214</v>
      </c>
      <c r="P244" s="41" t="s">
        <v>1020</v>
      </c>
      <c r="Q244" s="32" t="s">
        <v>1531</v>
      </c>
      <c r="R244" s="32" t="s">
        <v>1532</v>
      </c>
      <c r="S244" s="32" t="s">
        <v>1219</v>
      </c>
      <c r="T244" s="32" t="s">
        <v>1220</v>
      </c>
      <c r="U244" s="32" t="s">
        <v>1624</v>
      </c>
      <c r="V244" s="32" t="s">
        <v>1221</v>
      </c>
      <c r="W244" s="32" t="s">
        <v>1222</v>
      </c>
      <c r="X244" s="41"/>
      <c r="Y244" s="32"/>
      <c r="Z244" s="22" t="s">
        <v>933</v>
      </c>
      <c r="AA244" s="22" t="s">
        <v>933</v>
      </c>
      <c r="AB244" s="22" t="s">
        <v>933</v>
      </c>
      <c r="AC244" s="22" t="s">
        <v>933</v>
      </c>
      <c r="AD244" s="32">
        <v>0</v>
      </c>
      <c r="AE244" s="32" t="s">
        <v>1228</v>
      </c>
      <c r="AF244" s="36">
        <v>0</v>
      </c>
      <c r="AG244" s="22"/>
      <c r="AH244" s="21"/>
      <c r="AI244" s="21">
        <v>0</v>
      </c>
      <c r="AJ244" s="22"/>
      <c r="AK244" s="18">
        <v>0</v>
      </c>
      <c r="AL244" s="19" t="s">
        <v>966</v>
      </c>
      <c r="AM244" s="37">
        <v>0</v>
      </c>
      <c r="AN244" s="23">
        <v>0</v>
      </c>
      <c r="AO244" s="23">
        <v>0</v>
      </c>
      <c r="AP244" s="24">
        <v>0</v>
      </c>
      <c r="AQ244" s="38">
        <f t="shared" si="36"/>
        <v>0</v>
      </c>
      <c r="AR244" s="39">
        <f t="shared" si="30"/>
        <v>0</v>
      </c>
      <c r="AS244" s="39">
        <f t="shared" si="38"/>
        <v>0</v>
      </c>
      <c r="AT244" s="19" t="s">
        <v>1229</v>
      </c>
      <c r="AU244" s="19">
        <f t="shared" si="33"/>
        <v>0</v>
      </c>
      <c r="AV244" s="19">
        <f t="shared" si="31"/>
        <v>0</v>
      </c>
      <c r="AW244" s="19">
        <f t="shared" si="32"/>
        <v>0</v>
      </c>
      <c r="AX244" s="33"/>
      <c r="AY244" s="33"/>
      <c r="AZ244" s="33"/>
      <c r="BA244" s="33"/>
    </row>
    <row r="245" spans="1:53" ht="129.94999999999999" customHeight="1" x14ac:dyDescent="0.25">
      <c r="A245" s="41"/>
      <c r="B245" s="44" t="s">
        <v>646</v>
      </c>
      <c r="C245" s="42" t="s">
        <v>621</v>
      </c>
      <c r="D245" s="32" t="s">
        <v>643</v>
      </c>
      <c r="E245" s="32" t="s">
        <v>1308</v>
      </c>
      <c r="F245" s="32" t="s">
        <v>1263</v>
      </c>
      <c r="G245" s="41" t="s">
        <v>137</v>
      </c>
      <c r="H245" s="43" t="s">
        <v>131</v>
      </c>
      <c r="I245" s="43" t="s">
        <v>953</v>
      </c>
      <c r="J245" s="17">
        <v>150000000</v>
      </c>
      <c r="K245" s="32" t="s">
        <v>1105</v>
      </c>
      <c r="L245" s="32" t="s">
        <v>2044</v>
      </c>
      <c r="M245" s="41">
        <v>3</v>
      </c>
      <c r="N245" s="32" t="s">
        <v>224</v>
      </c>
      <c r="O245" s="42" t="s">
        <v>214</v>
      </c>
      <c r="P245" s="41" t="s">
        <v>992</v>
      </c>
      <c r="Q245" s="32" t="s">
        <v>1505</v>
      </c>
      <c r="R245" s="32" t="s">
        <v>1535</v>
      </c>
      <c r="S245" s="32" t="s">
        <v>1252</v>
      </c>
      <c r="T245" s="32" t="s">
        <v>1258</v>
      </c>
      <c r="U245" s="32" t="s">
        <v>378</v>
      </c>
      <c r="V245" s="32" t="s">
        <v>1254</v>
      </c>
      <c r="W245" s="32" t="s">
        <v>1254</v>
      </c>
      <c r="X245" s="41"/>
      <c r="Y245" s="32"/>
      <c r="Z245" s="22" t="s">
        <v>933</v>
      </c>
      <c r="AA245" s="22" t="s">
        <v>933</v>
      </c>
      <c r="AB245" s="22" t="s">
        <v>933</v>
      </c>
      <c r="AC245" s="22" t="s">
        <v>933</v>
      </c>
      <c r="AD245" s="32">
        <v>0</v>
      </c>
      <c r="AE245" s="32" t="s">
        <v>1263</v>
      </c>
      <c r="AF245" s="36">
        <v>0</v>
      </c>
      <c r="AG245" s="22"/>
      <c r="AH245" s="21"/>
      <c r="AI245" s="21"/>
      <c r="AJ245" s="22"/>
      <c r="AK245" s="18">
        <v>0</v>
      </c>
      <c r="AL245" s="19" t="s">
        <v>951</v>
      </c>
      <c r="AM245" s="37">
        <v>0</v>
      </c>
      <c r="AN245" s="23">
        <v>0</v>
      </c>
      <c r="AO245" s="23">
        <v>0</v>
      </c>
      <c r="AP245" s="24">
        <v>0</v>
      </c>
      <c r="AQ245" s="38">
        <f t="shared" si="36"/>
        <v>0</v>
      </c>
      <c r="AR245" s="39">
        <f t="shared" si="30"/>
        <v>0</v>
      </c>
      <c r="AS245" s="39">
        <f t="shared" si="38"/>
        <v>0</v>
      </c>
      <c r="AT245" s="19" t="s">
        <v>2014</v>
      </c>
      <c r="AU245" s="19">
        <f t="shared" si="33"/>
        <v>3</v>
      </c>
      <c r="AV245" s="19">
        <f t="shared" si="31"/>
        <v>0</v>
      </c>
      <c r="AW245" s="19" t="str">
        <f t="shared" si="32"/>
        <v>Nombre de rapports</v>
      </c>
      <c r="AX245" s="33"/>
      <c r="AY245" s="33"/>
      <c r="AZ245" s="33"/>
      <c r="BA245" s="33"/>
    </row>
    <row r="246" spans="1:53" ht="129.94999999999999" customHeight="1" x14ac:dyDescent="0.25">
      <c r="A246" s="41"/>
      <c r="B246" s="44" t="s">
        <v>646</v>
      </c>
      <c r="C246" s="42" t="s">
        <v>621</v>
      </c>
      <c r="D246" s="32" t="s">
        <v>643</v>
      </c>
      <c r="E246" s="32" t="s">
        <v>1308</v>
      </c>
      <c r="F246" s="32" t="s">
        <v>1264</v>
      </c>
      <c r="G246" s="41" t="s">
        <v>137</v>
      </c>
      <c r="H246" s="43" t="s">
        <v>131</v>
      </c>
      <c r="I246" s="43" t="s">
        <v>953</v>
      </c>
      <c r="J246" s="17">
        <v>400000000</v>
      </c>
      <c r="K246" s="32" t="s">
        <v>1105</v>
      </c>
      <c r="L246" s="32"/>
      <c r="M246" s="41">
        <v>0</v>
      </c>
      <c r="N246" s="32">
        <v>0</v>
      </c>
      <c r="O246" s="42" t="s">
        <v>214</v>
      </c>
      <c r="P246" s="41" t="s">
        <v>1020</v>
      </c>
      <c r="Q246" s="32" t="s">
        <v>1505</v>
      </c>
      <c r="R246" s="32" t="s">
        <v>1535</v>
      </c>
      <c r="S246" s="32" t="s">
        <v>1252</v>
      </c>
      <c r="T246" s="32" t="s">
        <v>1258</v>
      </c>
      <c r="U246" s="32" t="s">
        <v>378</v>
      </c>
      <c r="V246" s="32" t="s">
        <v>1254</v>
      </c>
      <c r="W246" s="32" t="s">
        <v>1254</v>
      </c>
      <c r="X246" s="41"/>
      <c r="Y246" s="32"/>
      <c r="Z246" s="22" t="s">
        <v>933</v>
      </c>
      <c r="AA246" s="22" t="s">
        <v>933</v>
      </c>
      <c r="AB246" s="22" t="s">
        <v>933</v>
      </c>
      <c r="AC246" s="22" t="s">
        <v>933</v>
      </c>
      <c r="AD246" s="32">
        <v>0</v>
      </c>
      <c r="AE246" s="32" t="s">
        <v>1264</v>
      </c>
      <c r="AF246" s="36">
        <v>0</v>
      </c>
      <c r="AG246" s="22"/>
      <c r="AH246" s="21"/>
      <c r="AI246" s="21"/>
      <c r="AJ246" s="22"/>
      <c r="AK246" s="18">
        <v>0</v>
      </c>
      <c r="AL246" s="19" t="s">
        <v>966</v>
      </c>
      <c r="AM246" s="37">
        <v>0</v>
      </c>
      <c r="AN246" s="23">
        <v>0</v>
      </c>
      <c r="AO246" s="23">
        <v>0</v>
      </c>
      <c r="AP246" s="24">
        <v>0</v>
      </c>
      <c r="AQ246" s="38">
        <f t="shared" ref="AQ246:AQ267" si="40">AN246</f>
        <v>0</v>
      </c>
      <c r="AR246" s="39">
        <f t="shared" si="30"/>
        <v>0</v>
      </c>
      <c r="AS246" s="39">
        <f t="shared" si="38"/>
        <v>0</v>
      </c>
      <c r="AT246" s="19" t="s">
        <v>2015</v>
      </c>
      <c r="AU246" s="19">
        <f t="shared" si="33"/>
        <v>0</v>
      </c>
      <c r="AV246" s="19">
        <f t="shared" si="31"/>
        <v>0</v>
      </c>
      <c r="AW246" s="19">
        <f t="shared" si="32"/>
        <v>0</v>
      </c>
      <c r="AX246" s="33"/>
      <c r="AY246" s="33"/>
      <c r="AZ246" s="33"/>
      <c r="BA246" s="33"/>
    </row>
    <row r="247" spans="1:53" ht="129.94999999999999" customHeight="1" x14ac:dyDescent="0.25">
      <c r="A247" s="41"/>
      <c r="B247" s="44" t="s">
        <v>646</v>
      </c>
      <c r="C247" s="42" t="s">
        <v>1273</v>
      </c>
      <c r="D247" s="32" t="s">
        <v>1265</v>
      </c>
      <c r="E247" s="32" t="s">
        <v>1308</v>
      </c>
      <c r="F247" s="32" t="s">
        <v>1271</v>
      </c>
      <c r="G247" s="41" t="s">
        <v>137</v>
      </c>
      <c r="H247" s="43" t="s">
        <v>131</v>
      </c>
      <c r="I247" s="43" t="s">
        <v>953</v>
      </c>
      <c r="J247" s="17">
        <v>0</v>
      </c>
      <c r="K247" s="32" t="s">
        <v>1132</v>
      </c>
      <c r="L247" s="32" t="s">
        <v>1267</v>
      </c>
      <c r="M247" s="41">
        <v>1</v>
      </c>
      <c r="N247" s="32" t="s">
        <v>1267</v>
      </c>
      <c r="O247" s="42" t="s">
        <v>214</v>
      </c>
      <c r="P247" s="41" t="s">
        <v>992</v>
      </c>
      <c r="Q247" s="32"/>
      <c r="R247" s="32"/>
      <c r="S247" s="32">
        <v>0</v>
      </c>
      <c r="T247" s="32">
        <v>0</v>
      </c>
      <c r="U247" s="32" t="s">
        <v>584</v>
      </c>
      <c r="V247" s="32" t="s">
        <v>1268</v>
      </c>
      <c r="W247" s="32" t="s">
        <v>1269</v>
      </c>
      <c r="X247" s="41"/>
      <c r="Y247" s="32"/>
      <c r="Z247" s="22" t="s">
        <v>933</v>
      </c>
      <c r="AA247" s="22" t="s">
        <v>933</v>
      </c>
      <c r="AB247" s="22" t="s">
        <v>933</v>
      </c>
      <c r="AC247" s="22" t="s">
        <v>933</v>
      </c>
      <c r="AD247" s="32">
        <v>0</v>
      </c>
      <c r="AE247" s="32" t="s">
        <v>1271</v>
      </c>
      <c r="AF247" s="36">
        <v>0</v>
      </c>
      <c r="AG247" s="22"/>
      <c r="AH247" s="21"/>
      <c r="AI247" s="21">
        <v>0</v>
      </c>
      <c r="AJ247" s="22"/>
      <c r="AK247" s="18">
        <v>0</v>
      </c>
      <c r="AL247" s="19" t="s">
        <v>966</v>
      </c>
      <c r="AM247" s="37">
        <v>0</v>
      </c>
      <c r="AN247" s="23">
        <v>0</v>
      </c>
      <c r="AO247" s="23">
        <v>0</v>
      </c>
      <c r="AP247" s="24">
        <v>0</v>
      </c>
      <c r="AQ247" s="38">
        <f t="shared" si="40"/>
        <v>0</v>
      </c>
      <c r="AR247" s="39">
        <f t="shared" si="30"/>
        <v>0</v>
      </c>
      <c r="AS247" s="39">
        <f t="shared" si="38"/>
        <v>0</v>
      </c>
      <c r="AT247" s="19" t="s">
        <v>2018</v>
      </c>
      <c r="AU247" s="19">
        <f t="shared" si="33"/>
        <v>1</v>
      </c>
      <c r="AV247" s="19">
        <f t="shared" si="31"/>
        <v>0</v>
      </c>
      <c r="AW247" s="19" t="str">
        <f t="shared" si="32"/>
        <v>Contrat attribué</v>
      </c>
      <c r="AX247" s="33"/>
      <c r="AY247" s="33"/>
      <c r="AZ247" s="33"/>
      <c r="BA247" s="33"/>
    </row>
    <row r="248" spans="1:53" ht="129.94999999999999" customHeight="1" x14ac:dyDescent="0.25">
      <c r="A248" s="41"/>
      <c r="B248" s="44" t="s">
        <v>646</v>
      </c>
      <c r="C248" s="42"/>
      <c r="D248" s="32"/>
      <c r="E248" s="32" t="s">
        <v>1595</v>
      </c>
      <c r="F248" s="32" t="s">
        <v>1596</v>
      </c>
      <c r="G248" s="41" t="s">
        <v>137</v>
      </c>
      <c r="H248" s="43" t="s">
        <v>131</v>
      </c>
      <c r="I248" s="43" t="s">
        <v>953</v>
      </c>
      <c r="J248" s="17">
        <v>50000000</v>
      </c>
      <c r="K248" s="32" t="s">
        <v>1597</v>
      </c>
      <c r="L248" s="32"/>
      <c r="M248" s="41"/>
      <c r="N248" s="32"/>
      <c r="O248" s="42" t="s">
        <v>1598</v>
      </c>
      <c r="P248" s="41"/>
      <c r="Q248" s="32"/>
      <c r="R248" s="32"/>
      <c r="S248" s="32"/>
      <c r="T248" s="32"/>
      <c r="U248" s="32" t="s">
        <v>1628</v>
      </c>
      <c r="V248" s="32" t="s">
        <v>1599</v>
      </c>
      <c r="W248" s="32"/>
      <c r="X248" s="41"/>
      <c r="Y248" s="32"/>
      <c r="Z248" s="22"/>
      <c r="AA248" s="22"/>
      <c r="AB248" s="22"/>
      <c r="AC248" s="22"/>
      <c r="AD248" s="32" t="s">
        <v>1600</v>
      </c>
      <c r="AE248" s="32" t="s">
        <v>1601</v>
      </c>
      <c r="AF248" s="36">
        <v>50000000</v>
      </c>
      <c r="AG248" s="22">
        <v>44393</v>
      </c>
      <c r="AH248" s="21"/>
      <c r="AI248" s="21"/>
      <c r="AJ248" s="22"/>
      <c r="AK248" s="18">
        <v>21</v>
      </c>
      <c r="AL248" s="19"/>
      <c r="AM248" s="37">
        <f t="shared" ref="AM248:AM254" ca="1" si="41">(AK248-((TODAY())-AJ248))/AK248</f>
        <v>-2157.5714285714284</v>
      </c>
      <c r="AN248" s="23"/>
      <c r="AO248" s="21"/>
      <c r="AP248" s="24">
        <v>0</v>
      </c>
      <c r="AQ248" s="38">
        <f t="shared" si="40"/>
        <v>0</v>
      </c>
      <c r="AR248" s="39">
        <f t="shared" si="30"/>
        <v>0</v>
      </c>
      <c r="AS248" s="39">
        <f t="shared" si="38"/>
        <v>0</v>
      </c>
      <c r="AT248" s="19" t="s">
        <v>1602</v>
      </c>
      <c r="AU248" s="19">
        <f t="shared" si="33"/>
        <v>0</v>
      </c>
      <c r="AV248" s="19">
        <f t="shared" si="31"/>
        <v>0</v>
      </c>
      <c r="AW248" s="19">
        <f t="shared" si="32"/>
        <v>0</v>
      </c>
      <c r="AX248" s="33"/>
      <c r="AY248" s="33"/>
      <c r="AZ248" s="33"/>
      <c r="BA248" s="33"/>
    </row>
    <row r="249" spans="1:53" ht="129.94999999999999" customHeight="1" x14ac:dyDescent="0.25">
      <c r="A249" s="41"/>
      <c r="B249" s="44" t="s">
        <v>646</v>
      </c>
      <c r="C249" s="42"/>
      <c r="D249" s="32"/>
      <c r="E249" s="32" t="s">
        <v>1603</v>
      </c>
      <c r="F249" s="32" t="s">
        <v>1604</v>
      </c>
      <c r="G249" s="41" t="s">
        <v>137</v>
      </c>
      <c r="H249" s="43" t="s">
        <v>131</v>
      </c>
      <c r="I249" s="43" t="s">
        <v>953</v>
      </c>
      <c r="J249" s="17">
        <v>50000000</v>
      </c>
      <c r="K249" s="32" t="s">
        <v>1597</v>
      </c>
      <c r="L249" s="32"/>
      <c r="M249" s="41"/>
      <c r="N249" s="32"/>
      <c r="O249" s="42" t="s">
        <v>1598</v>
      </c>
      <c r="P249" s="41"/>
      <c r="Q249" s="32"/>
      <c r="R249" s="32"/>
      <c r="S249" s="32"/>
      <c r="T249" s="32"/>
      <c r="U249" s="32" t="s">
        <v>594</v>
      </c>
      <c r="V249" s="32" t="s">
        <v>1605</v>
      </c>
      <c r="W249" s="32"/>
      <c r="X249" s="41"/>
      <c r="Y249" s="32"/>
      <c r="Z249" s="22"/>
      <c r="AA249" s="22"/>
      <c r="AB249" s="22"/>
      <c r="AC249" s="22"/>
      <c r="AD249" s="32" t="s">
        <v>1606</v>
      </c>
      <c r="AE249" s="32" t="s">
        <v>1604</v>
      </c>
      <c r="AF249" s="36">
        <v>50000000</v>
      </c>
      <c r="AG249" s="22">
        <v>44393</v>
      </c>
      <c r="AH249" s="21"/>
      <c r="AI249" s="21"/>
      <c r="AJ249" s="22"/>
      <c r="AK249" s="18">
        <v>21</v>
      </c>
      <c r="AL249" s="19"/>
      <c r="AM249" s="37">
        <f t="shared" ca="1" si="41"/>
        <v>-2157.5714285714284</v>
      </c>
      <c r="AN249" s="23"/>
      <c r="AO249" s="21"/>
      <c r="AP249" s="24">
        <v>0</v>
      </c>
      <c r="AQ249" s="38">
        <f t="shared" si="40"/>
        <v>0</v>
      </c>
      <c r="AR249" s="39">
        <f t="shared" si="30"/>
        <v>0</v>
      </c>
      <c r="AS249" s="39">
        <f t="shared" si="38"/>
        <v>0</v>
      </c>
      <c r="AT249" s="19" t="s">
        <v>1602</v>
      </c>
      <c r="AU249" s="19">
        <f t="shared" si="33"/>
        <v>0</v>
      </c>
      <c r="AV249" s="19">
        <f t="shared" si="31"/>
        <v>0</v>
      </c>
      <c r="AW249" s="19">
        <f t="shared" si="32"/>
        <v>0</v>
      </c>
      <c r="AX249" s="33"/>
      <c r="AY249" s="33"/>
      <c r="AZ249" s="33"/>
      <c r="BA249" s="33"/>
    </row>
    <row r="250" spans="1:53" ht="129.94999999999999" customHeight="1" x14ac:dyDescent="0.25">
      <c r="A250" s="41"/>
      <c r="B250" s="44" t="s">
        <v>646</v>
      </c>
      <c r="C250" s="42"/>
      <c r="D250" s="32"/>
      <c r="E250" s="32" t="s">
        <v>1603</v>
      </c>
      <c r="F250" s="32" t="s">
        <v>1607</v>
      </c>
      <c r="G250" s="41" t="s">
        <v>137</v>
      </c>
      <c r="H250" s="43" t="s">
        <v>131</v>
      </c>
      <c r="I250" s="43" t="s">
        <v>953</v>
      </c>
      <c r="J250" s="17">
        <v>40000000</v>
      </c>
      <c r="K250" s="32" t="s">
        <v>1597</v>
      </c>
      <c r="L250" s="32"/>
      <c r="M250" s="41"/>
      <c r="N250" s="32"/>
      <c r="O250" s="42" t="s">
        <v>1598</v>
      </c>
      <c r="P250" s="41"/>
      <c r="Q250" s="32"/>
      <c r="R250" s="32"/>
      <c r="S250" s="32"/>
      <c r="T250" s="32"/>
      <c r="U250" s="32" t="s">
        <v>598</v>
      </c>
      <c r="V250" s="32" t="s">
        <v>1608</v>
      </c>
      <c r="W250" s="32"/>
      <c r="X250" s="41"/>
      <c r="Y250" s="32"/>
      <c r="Z250" s="22"/>
      <c r="AA250" s="22"/>
      <c r="AB250" s="22"/>
      <c r="AC250" s="22"/>
      <c r="AD250" s="32" t="s">
        <v>1609</v>
      </c>
      <c r="AE250" s="32" t="s">
        <v>1607</v>
      </c>
      <c r="AF250" s="36">
        <v>40000000</v>
      </c>
      <c r="AG250" s="22">
        <v>44393</v>
      </c>
      <c r="AH250" s="21"/>
      <c r="AI250" s="21"/>
      <c r="AJ250" s="22"/>
      <c r="AK250" s="18">
        <v>40</v>
      </c>
      <c r="AL250" s="19"/>
      <c r="AM250" s="37">
        <f t="shared" ca="1" si="41"/>
        <v>-1132.25</v>
      </c>
      <c r="AN250" s="23"/>
      <c r="AO250" s="21"/>
      <c r="AP250" s="24">
        <v>0</v>
      </c>
      <c r="AQ250" s="38">
        <f t="shared" si="40"/>
        <v>0</v>
      </c>
      <c r="AR250" s="39">
        <f t="shared" si="30"/>
        <v>0</v>
      </c>
      <c r="AS250" s="39">
        <f t="shared" ref="AS250:AS265" si="42">AN250</f>
        <v>0</v>
      </c>
      <c r="AT250" s="19" t="s">
        <v>1602</v>
      </c>
      <c r="AU250" s="19">
        <f t="shared" si="33"/>
        <v>0</v>
      </c>
      <c r="AV250" s="19">
        <f t="shared" si="31"/>
        <v>0</v>
      </c>
      <c r="AW250" s="19">
        <f t="shared" si="32"/>
        <v>0</v>
      </c>
      <c r="AX250" s="33"/>
      <c r="AY250" s="33"/>
      <c r="AZ250" s="33"/>
      <c r="BA250" s="33"/>
    </row>
    <row r="251" spans="1:53" ht="129.94999999999999" customHeight="1" x14ac:dyDescent="0.25">
      <c r="A251" s="41"/>
      <c r="B251" s="44" t="s">
        <v>646</v>
      </c>
      <c r="C251" s="42"/>
      <c r="D251" s="32"/>
      <c r="E251" s="32" t="s">
        <v>1603</v>
      </c>
      <c r="F251" s="32" t="s">
        <v>1610</v>
      </c>
      <c r="G251" s="41" t="s">
        <v>137</v>
      </c>
      <c r="H251" s="43" t="s">
        <v>131</v>
      </c>
      <c r="I251" s="43" t="s">
        <v>953</v>
      </c>
      <c r="J251" s="17">
        <v>30000000</v>
      </c>
      <c r="K251" s="32" t="s">
        <v>1597</v>
      </c>
      <c r="L251" s="32"/>
      <c r="M251" s="41"/>
      <c r="N251" s="32"/>
      <c r="O251" s="42" t="s">
        <v>1598</v>
      </c>
      <c r="P251" s="41"/>
      <c r="Q251" s="32"/>
      <c r="R251" s="32"/>
      <c r="S251" s="32"/>
      <c r="T251" s="32"/>
      <c r="U251" s="32" t="s">
        <v>1622</v>
      </c>
      <c r="V251" s="32" t="s">
        <v>1611</v>
      </c>
      <c r="W251" s="32"/>
      <c r="X251" s="41"/>
      <c r="Y251" s="32"/>
      <c r="Z251" s="22"/>
      <c r="AA251" s="22"/>
      <c r="AB251" s="22"/>
      <c r="AC251" s="22"/>
      <c r="AD251" s="32" t="s">
        <v>1612</v>
      </c>
      <c r="AE251" s="32" t="s">
        <v>1610</v>
      </c>
      <c r="AF251" s="36">
        <v>30000000</v>
      </c>
      <c r="AG251" s="22">
        <v>44393</v>
      </c>
      <c r="AH251" s="21"/>
      <c r="AI251" s="21"/>
      <c r="AJ251" s="22"/>
      <c r="AK251" s="18">
        <v>21</v>
      </c>
      <c r="AL251" s="19"/>
      <c r="AM251" s="37">
        <f t="shared" ca="1" si="41"/>
        <v>-2157.5714285714284</v>
      </c>
      <c r="AN251" s="23"/>
      <c r="AO251" s="21"/>
      <c r="AP251" s="24">
        <v>0</v>
      </c>
      <c r="AQ251" s="38">
        <f t="shared" si="40"/>
        <v>0</v>
      </c>
      <c r="AR251" s="39">
        <f t="shared" si="30"/>
        <v>0</v>
      </c>
      <c r="AS251" s="39">
        <f t="shared" si="42"/>
        <v>0</v>
      </c>
      <c r="AT251" s="19" t="s">
        <v>1602</v>
      </c>
      <c r="AU251" s="19">
        <f t="shared" si="33"/>
        <v>0</v>
      </c>
      <c r="AV251" s="19">
        <f t="shared" si="31"/>
        <v>0</v>
      </c>
      <c r="AW251" s="19">
        <f t="shared" si="32"/>
        <v>0</v>
      </c>
      <c r="AX251" s="33"/>
      <c r="AY251" s="33"/>
      <c r="AZ251" s="33"/>
      <c r="BA251" s="33"/>
    </row>
    <row r="252" spans="1:53" ht="129.94999999999999" customHeight="1" x14ac:dyDescent="0.25">
      <c r="A252" s="41"/>
      <c r="B252" s="44" t="s">
        <v>646</v>
      </c>
      <c r="C252" s="42"/>
      <c r="D252" s="32"/>
      <c r="E252" s="32" t="s">
        <v>1603</v>
      </c>
      <c r="F252" s="32" t="s">
        <v>1613</v>
      </c>
      <c r="G252" s="41" t="s">
        <v>137</v>
      </c>
      <c r="H252" s="43" t="s">
        <v>131</v>
      </c>
      <c r="I252" s="43" t="s">
        <v>953</v>
      </c>
      <c r="J252" s="17">
        <v>30000000</v>
      </c>
      <c r="K252" s="32" t="s">
        <v>1597</v>
      </c>
      <c r="L252" s="32"/>
      <c r="M252" s="41"/>
      <c r="N252" s="32"/>
      <c r="O252" s="42" t="s">
        <v>1598</v>
      </c>
      <c r="P252" s="41"/>
      <c r="Q252" s="32"/>
      <c r="R252" s="32"/>
      <c r="S252" s="32"/>
      <c r="T252" s="32"/>
      <c r="U252" s="32" t="s">
        <v>1614</v>
      </c>
      <c r="V252" s="32"/>
      <c r="W252" s="32"/>
      <c r="X252" s="41"/>
      <c r="Y252" s="32"/>
      <c r="Z252" s="22"/>
      <c r="AA252" s="22"/>
      <c r="AB252" s="22"/>
      <c r="AC252" s="22"/>
      <c r="AD252" s="32" t="s">
        <v>1615</v>
      </c>
      <c r="AE252" s="32" t="s">
        <v>1613</v>
      </c>
      <c r="AF252" s="36">
        <v>30000000</v>
      </c>
      <c r="AG252" s="22">
        <v>44393</v>
      </c>
      <c r="AH252" s="21"/>
      <c r="AI252" s="21"/>
      <c r="AJ252" s="22"/>
      <c r="AK252" s="18">
        <v>40</v>
      </c>
      <c r="AL252" s="19"/>
      <c r="AM252" s="37">
        <f t="shared" ca="1" si="41"/>
        <v>-1132.25</v>
      </c>
      <c r="AN252" s="23"/>
      <c r="AO252" s="21"/>
      <c r="AP252" s="24">
        <v>0</v>
      </c>
      <c r="AQ252" s="38">
        <f t="shared" si="40"/>
        <v>0</v>
      </c>
      <c r="AR252" s="39">
        <f t="shared" si="30"/>
        <v>0</v>
      </c>
      <c r="AS252" s="39">
        <f t="shared" si="42"/>
        <v>0</v>
      </c>
      <c r="AT252" s="19" t="s">
        <v>1602</v>
      </c>
      <c r="AU252" s="19">
        <f t="shared" si="33"/>
        <v>0</v>
      </c>
      <c r="AV252" s="19">
        <f t="shared" si="31"/>
        <v>0</v>
      </c>
      <c r="AW252" s="19">
        <f t="shared" si="32"/>
        <v>0</v>
      </c>
      <c r="AX252" s="33"/>
      <c r="AY252" s="33"/>
      <c r="AZ252" s="33"/>
      <c r="BA252" s="33"/>
    </row>
    <row r="253" spans="1:53" ht="129.94999999999999" customHeight="1" x14ac:dyDescent="0.25">
      <c r="A253" s="41"/>
      <c r="B253" s="44" t="s">
        <v>646</v>
      </c>
      <c r="C253" s="42"/>
      <c r="D253" s="32"/>
      <c r="E253" s="32" t="s">
        <v>1603</v>
      </c>
      <c r="F253" s="32" t="s">
        <v>1616</v>
      </c>
      <c r="G253" s="41" t="s">
        <v>137</v>
      </c>
      <c r="H253" s="43" t="s">
        <v>131</v>
      </c>
      <c r="I253" s="43" t="s">
        <v>953</v>
      </c>
      <c r="J253" s="17">
        <v>40000000</v>
      </c>
      <c r="K253" s="32" t="s">
        <v>1597</v>
      </c>
      <c r="L253" s="32"/>
      <c r="M253" s="41"/>
      <c r="N253" s="32"/>
      <c r="O253" s="42" t="s">
        <v>1598</v>
      </c>
      <c r="P253" s="41"/>
      <c r="Q253" s="32"/>
      <c r="R253" s="32"/>
      <c r="S253" s="32"/>
      <c r="T253" s="32"/>
      <c r="U253" s="32" t="s">
        <v>1614</v>
      </c>
      <c r="V253" s="32"/>
      <c r="W253" s="32"/>
      <c r="X253" s="41"/>
      <c r="Y253" s="32"/>
      <c r="Z253" s="22"/>
      <c r="AA253" s="22"/>
      <c r="AB253" s="22"/>
      <c r="AC253" s="22"/>
      <c r="AD253" s="32" t="s">
        <v>1617</v>
      </c>
      <c r="AE253" s="32" t="s">
        <v>1616</v>
      </c>
      <c r="AF253" s="36">
        <v>40000000</v>
      </c>
      <c r="AG253" s="22">
        <v>44393</v>
      </c>
      <c r="AH253" s="21"/>
      <c r="AI253" s="21"/>
      <c r="AJ253" s="22"/>
      <c r="AK253" s="18">
        <v>90</v>
      </c>
      <c r="AL253" s="19"/>
      <c r="AM253" s="37">
        <f t="shared" ca="1" si="41"/>
        <v>-502.66666666666669</v>
      </c>
      <c r="AN253" s="23"/>
      <c r="AO253" s="21"/>
      <c r="AP253" s="24">
        <v>0</v>
      </c>
      <c r="AQ253" s="38">
        <f t="shared" si="40"/>
        <v>0</v>
      </c>
      <c r="AR253" s="39">
        <f t="shared" si="30"/>
        <v>0</v>
      </c>
      <c r="AS253" s="39">
        <f t="shared" si="42"/>
        <v>0</v>
      </c>
      <c r="AT253" s="19" t="s">
        <v>1602</v>
      </c>
      <c r="AU253" s="19">
        <f t="shared" si="33"/>
        <v>0</v>
      </c>
      <c r="AV253" s="19">
        <f t="shared" si="31"/>
        <v>0</v>
      </c>
      <c r="AW253" s="19">
        <f t="shared" si="32"/>
        <v>0</v>
      </c>
      <c r="AX253" s="33"/>
      <c r="AY253" s="33"/>
      <c r="AZ253" s="33"/>
      <c r="BA253" s="33"/>
    </row>
    <row r="254" spans="1:53" ht="129.94999999999999" customHeight="1" x14ac:dyDescent="0.25">
      <c r="A254" s="41"/>
      <c r="B254" s="44" t="s">
        <v>646</v>
      </c>
      <c r="C254" s="42"/>
      <c r="D254" s="32"/>
      <c r="E254" s="32" t="s">
        <v>1603</v>
      </c>
      <c r="F254" s="32" t="s">
        <v>1618</v>
      </c>
      <c r="G254" s="41" t="s">
        <v>137</v>
      </c>
      <c r="H254" s="43" t="s">
        <v>131</v>
      </c>
      <c r="I254" s="43" t="s">
        <v>953</v>
      </c>
      <c r="J254" s="17">
        <v>30000000</v>
      </c>
      <c r="K254" s="32" t="s">
        <v>1597</v>
      </c>
      <c r="L254" s="32"/>
      <c r="M254" s="41"/>
      <c r="N254" s="32"/>
      <c r="O254" s="42" t="s">
        <v>1598</v>
      </c>
      <c r="P254" s="41"/>
      <c r="Q254" s="32"/>
      <c r="R254" s="32"/>
      <c r="S254" s="32"/>
      <c r="T254" s="32"/>
      <c r="U254" s="32" t="s">
        <v>584</v>
      </c>
      <c r="V254" s="32" t="s">
        <v>1619</v>
      </c>
      <c r="W254" s="32"/>
      <c r="X254" s="41"/>
      <c r="Y254" s="32"/>
      <c r="Z254" s="22"/>
      <c r="AA254" s="22"/>
      <c r="AB254" s="22"/>
      <c r="AC254" s="22"/>
      <c r="AD254" s="32" t="s">
        <v>1620</v>
      </c>
      <c r="AE254" s="32" t="s">
        <v>1618</v>
      </c>
      <c r="AF254" s="36">
        <v>30000000</v>
      </c>
      <c r="AG254" s="22">
        <v>44393</v>
      </c>
      <c r="AH254" s="21"/>
      <c r="AI254" s="21"/>
      <c r="AJ254" s="22"/>
      <c r="AK254" s="18">
        <v>40</v>
      </c>
      <c r="AL254" s="19"/>
      <c r="AM254" s="37">
        <f t="shared" ca="1" si="41"/>
        <v>-1132.25</v>
      </c>
      <c r="AN254" s="23"/>
      <c r="AO254" s="21"/>
      <c r="AP254" s="24">
        <v>0</v>
      </c>
      <c r="AQ254" s="38">
        <f t="shared" si="40"/>
        <v>0</v>
      </c>
      <c r="AR254" s="39">
        <f t="shared" si="30"/>
        <v>0</v>
      </c>
      <c r="AS254" s="39">
        <f t="shared" si="42"/>
        <v>0</v>
      </c>
      <c r="AT254" s="19" t="s">
        <v>1602</v>
      </c>
      <c r="AU254" s="19">
        <f t="shared" si="33"/>
        <v>0</v>
      </c>
      <c r="AV254" s="19">
        <f t="shared" si="31"/>
        <v>0</v>
      </c>
      <c r="AW254" s="19">
        <f t="shared" si="32"/>
        <v>0</v>
      </c>
      <c r="AX254" s="33"/>
      <c r="AY254" s="33"/>
      <c r="AZ254" s="33"/>
      <c r="BA254" s="33"/>
    </row>
    <row r="255" spans="1:53" ht="129.94999999999999" customHeight="1" x14ac:dyDescent="0.25">
      <c r="A255" s="41"/>
      <c r="B255" s="44" t="s">
        <v>646</v>
      </c>
      <c r="C255" s="42" t="s">
        <v>607</v>
      </c>
      <c r="D255" s="32" t="s">
        <v>627</v>
      </c>
      <c r="E255" s="32" t="s">
        <v>993</v>
      </c>
      <c r="F255" s="32" t="s">
        <v>1015</v>
      </c>
      <c r="G255" s="41" t="s">
        <v>132</v>
      </c>
      <c r="H255" s="43" t="s">
        <v>131</v>
      </c>
      <c r="I255" s="43" t="s">
        <v>953</v>
      </c>
      <c r="J255" s="17">
        <v>2000000000</v>
      </c>
      <c r="K255" s="32" t="s">
        <v>995</v>
      </c>
      <c r="L255" s="32" t="s">
        <v>205</v>
      </c>
      <c r="M255" s="41">
        <v>12.8</v>
      </c>
      <c r="N255" s="32" t="s">
        <v>944</v>
      </c>
      <c r="O255" s="42" t="s">
        <v>214</v>
      </c>
      <c r="P255" s="41" t="s">
        <v>1016</v>
      </c>
      <c r="Q255" s="32" t="s">
        <v>1409</v>
      </c>
      <c r="R255" s="32" t="s">
        <v>1414</v>
      </c>
      <c r="S255" s="32" t="s">
        <v>997</v>
      </c>
      <c r="T255" s="32" t="s">
        <v>1008</v>
      </c>
      <c r="U255" s="32" t="s">
        <v>587</v>
      </c>
      <c r="V255" s="32" t="s">
        <v>323</v>
      </c>
      <c r="W255" s="32" t="s">
        <v>417</v>
      </c>
      <c r="X255" s="41"/>
      <c r="Y255" s="32"/>
      <c r="Z255" s="22" t="s">
        <v>933</v>
      </c>
      <c r="AA255" s="22" t="s">
        <v>933</v>
      </c>
      <c r="AB255" s="22" t="s">
        <v>933</v>
      </c>
      <c r="AC255" s="22" t="s">
        <v>933</v>
      </c>
      <c r="AD255" s="32" t="s">
        <v>1017</v>
      </c>
      <c r="AE255" s="32" t="s">
        <v>1015</v>
      </c>
      <c r="AF255" s="36">
        <v>1770102000</v>
      </c>
      <c r="AG255" s="22"/>
      <c r="AH255" s="21"/>
      <c r="AI255" s="21">
        <v>0</v>
      </c>
      <c r="AJ255" s="22"/>
      <c r="AK255" s="18">
        <v>0</v>
      </c>
      <c r="AL255" s="19" t="s">
        <v>1018</v>
      </c>
      <c r="AM255" s="37">
        <v>0</v>
      </c>
      <c r="AN255" s="23">
        <v>0</v>
      </c>
      <c r="AO255" s="23">
        <v>0</v>
      </c>
      <c r="AP255" s="24">
        <v>0</v>
      </c>
      <c r="AQ255" s="38">
        <f t="shared" si="40"/>
        <v>0</v>
      </c>
      <c r="AR255" s="39">
        <f t="shared" si="30"/>
        <v>0</v>
      </c>
      <c r="AS255" s="39">
        <f t="shared" si="42"/>
        <v>0</v>
      </c>
      <c r="AT255" s="19"/>
      <c r="AU255" s="19">
        <f t="shared" si="33"/>
        <v>12.8</v>
      </c>
      <c r="AV255" s="19">
        <f t="shared" si="31"/>
        <v>0</v>
      </c>
      <c r="AW255" s="19" t="str">
        <f t="shared" si="32"/>
        <v>Km</v>
      </c>
      <c r="AX255" s="33"/>
      <c r="AY255" s="33"/>
      <c r="AZ255" s="33"/>
      <c r="BA255" s="33"/>
    </row>
    <row r="256" spans="1:53" ht="129.94999999999999" customHeight="1" x14ac:dyDescent="0.25">
      <c r="A256" s="41"/>
      <c r="B256" s="44" t="s">
        <v>647</v>
      </c>
      <c r="C256" s="42" t="s">
        <v>617</v>
      </c>
      <c r="D256" s="32" t="s">
        <v>639</v>
      </c>
      <c r="E256" s="32" t="s">
        <v>655</v>
      </c>
      <c r="F256" s="32" t="s">
        <v>59</v>
      </c>
      <c r="G256" s="41" t="s">
        <v>132</v>
      </c>
      <c r="H256" s="43" t="s">
        <v>131</v>
      </c>
      <c r="I256" s="43" t="s">
        <v>953</v>
      </c>
      <c r="J256" s="17"/>
      <c r="K256" s="32" t="s">
        <v>167</v>
      </c>
      <c r="L256" s="32" t="s">
        <v>205</v>
      </c>
      <c r="M256" s="41">
        <v>15</v>
      </c>
      <c r="N256" s="32" t="s">
        <v>227</v>
      </c>
      <c r="O256" s="42" t="s">
        <v>214</v>
      </c>
      <c r="P256" s="41" t="s">
        <v>215</v>
      </c>
      <c r="Q256" s="32"/>
      <c r="R256" s="32"/>
      <c r="S256" s="32"/>
      <c r="T256" s="32"/>
      <c r="U256" s="32" t="s">
        <v>585</v>
      </c>
      <c r="V256" s="32" t="s">
        <v>316</v>
      </c>
      <c r="W256" s="32"/>
      <c r="X256" s="41"/>
      <c r="Y256" s="32"/>
      <c r="Z256" s="22"/>
      <c r="AA256" s="22"/>
      <c r="AB256" s="22"/>
      <c r="AC256" s="22"/>
      <c r="AD256" s="32"/>
      <c r="AE256" s="32" t="s">
        <v>59</v>
      </c>
      <c r="AF256" s="36"/>
      <c r="AG256" s="22"/>
      <c r="AH256" s="21"/>
      <c r="AI256" s="21"/>
      <c r="AJ256" s="22"/>
      <c r="AK256" s="18"/>
      <c r="AL256" s="19"/>
      <c r="AM256" s="37" t="e">
        <f t="shared" ref="AM256:AM267" ca="1" si="43">(AK256-((TODAY())-AJ256))/AK256</f>
        <v>#DIV/0!</v>
      </c>
      <c r="AN256" s="23">
        <v>0</v>
      </c>
      <c r="AO256" s="21"/>
      <c r="AP256" s="24">
        <v>0</v>
      </c>
      <c r="AQ256" s="38">
        <f t="shared" si="40"/>
        <v>0</v>
      </c>
      <c r="AR256" s="39">
        <f t="shared" si="30"/>
        <v>0</v>
      </c>
      <c r="AS256" s="39">
        <f t="shared" si="42"/>
        <v>0</v>
      </c>
      <c r="AT256" s="19" t="s">
        <v>1630</v>
      </c>
      <c r="AU256" s="19">
        <f t="shared" si="33"/>
        <v>15</v>
      </c>
      <c r="AV256" s="19">
        <f t="shared" si="31"/>
        <v>0</v>
      </c>
      <c r="AW256" s="19" t="str">
        <f t="shared" si="32"/>
        <v>Km</v>
      </c>
      <c r="AX256" s="33"/>
      <c r="AY256" s="33"/>
      <c r="AZ256" s="33"/>
      <c r="BA256" s="33"/>
    </row>
    <row r="257" spans="1:53" ht="129.94999999999999" customHeight="1" x14ac:dyDescent="0.25">
      <c r="A257" s="41"/>
      <c r="B257" s="44" t="s">
        <v>647</v>
      </c>
      <c r="C257" s="42"/>
      <c r="D257" s="32"/>
      <c r="E257" s="32" t="s">
        <v>1632</v>
      </c>
      <c r="F257" s="32" t="s">
        <v>1636</v>
      </c>
      <c r="G257" s="41" t="s">
        <v>132</v>
      </c>
      <c r="H257" s="43" t="s">
        <v>131</v>
      </c>
      <c r="I257" s="43" t="s">
        <v>953</v>
      </c>
      <c r="J257" s="17" t="s">
        <v>134</v>
      </c>
      <c r="K257" s="32" t="s">
        <v>1633</v>
      </c>
      <c r="L257" s="32" t="s">
        <v>205</v>
      </c>
      <c r="M257" s="41">
        <v>1.169</v>
      </c>
      <c r="N257" s="32" t="s">
        <v>227</v>
      </c>
      <c r="O257" s="42" t="s">
        <v>214</v>
      </c>
      <c r="P257" s="41" t="s">
        <v>227</v>
      </c>
      <c r="Q257" s="32"/>
      <c r="R257" s="32"/>
      <c r="S257" s="32"/>
      <c r="T257" s="32"/>
      <c r="U257" s="32" t="s">
        <v>585</v>
      </c>
      <c r="V257" s="32" t="s">
        <v>840</v>
      </c>
      <c r="W257" s="32" t="s">
        <v>1634</v>
      </c>
      <c r="X257" s="41" t="s">
        <v>1280</v>
      </c>
      <c r="Y257" s="32"/>
      <c r="Z257" s="22"/>
      <c r="AA257" s="22"/>
      <c r="AB257" s="22"/>
      <c r="AC257" s="22"/>
      <c r="AD257" s="32" t="s">
        <v>1635</v>
      </c>
      <c r="AE257" s="32" t="s">
        <v>1636</v>
      </c>
      <c r="AF257" s="36">
        <v>507540000</v>
      </c>
      <c r="AG257" s="22"/>
      <c r="AH257" s="21"/>
      <c r="AI257" s="21"/>
      <c r="AJ257" s="22"/>
      <c r="AK257" s="18">
        <v>90</v>
      </c>
      <c r="AL257" s="19" t="s">
        <v>1637</v>
      </c>
      <c r="AM257" s="37">
        <f t="shared" ca="1" si="43"/>
        <v>-502.66666666666669</v>
      </c>
      <c r="AN257" s="23">
        <v>0</v>
      </c>
      <c r="AO257" s="21">
        <v>0</v>
      </c>
      <c r="AP257" s="24">
        <v>0</v>
      </c>
      <c r="AQ257" s="38">
        <f t="shared" si="40"/>
        <v>0</v>
      </c>
      <c r="AR257" s="39">
        <f t="shared" si="30"/>
        <v>0</v>
      </c>
      <c r="AS257" s="39">
        <f t="shared" si="42"/>
        <v>0</v>
      </c>
      <c r="AT257" s="19" t="s">
        <v>1638</v>
      </c>
      <c r="AU257" s="19">
        <f t="shared" si="33"/>
        <v>1.169</v>
      </c>
      <c r="AV257" s="19">
        <f t="shared" si="31"/>
        <v>0</v>
      </c>
      <c r="AW257" s="19" t="str">
        <f t="shared" si="32"/>
        <v>Km</v>
      </c>
      <c r="AX257" s="33"/>
      <c r="AY257" s="33"/>
      <c r="AZ257" s="33"/>
      <c r="BA257" s="33"/>
    </row>
    <row r="258" spans="1:53" ht="129.94999999999999" customHeight="1" x14ac:dyDescent="0.25">
      <c r="A258" s="41"/>
      <c r="B258" s="44" t="s">
        <v>647</v>
      </c>
      <c r="C258" s="42"/>
      <c r="D258" s="32"/>
      <c r="E258" s="32" t="s">
        <v>1632</v>
      </c>
      <c r="F258" s="32" t="s">
        <v>1641</v>
      </c>
      <c r="G258" s="41" t="s">
        <v>132</v>
      </c>
      <c r="H258" s="43" t="s">
        <v>131</v>
      </c>
      <c r="I258" s="43" t="s">
        <v>953</v>
      </c>
      <c r="J258" s="17" t="s">
        <v>134</v>
      </c>
      <c r="K258" s="32" t="s">
        <v>1633</v>
      </c>
      <c r="L258" s="32" t="s">
        <v>205</v>
      </c>
      <c r="M258" s="41">
        <v>2.5</v>
      </c>
      <c r="N258" s="32" t="s">
        <v>227</v>
      </c>
      <c r="O258" s="42" t="s">
        <v>214</v>
      </c>
      <c r="P258" s="41" t="s">
        <v>227</v>
      </c>
      <c r="Q258" s="32"/>
      <c r="R258" s="32"/>
      <c r="S258" s="32"/>
      <c r="T258" s="32"/>
      <c r="U258" s="32" t="s">
        <v>585</v>
      </c>
      <c r="V258" s="32" t="s">
        <v>312</v>
      </c>
      <c r="W258" s="32" t="s">
        <v>1639</v>
      </c>
      <c r="X258" s="41" t="s">
        <v>1280</v>
      </c>
      <c r="Y258" s="32"/>
      <c r="Z258" s="22"/>
      <c r="AA258" s="22"/>
      <c r="AB258" s="22"/>
      <c r="AC258" s="22"/>
      <c r="AD258" s="32" t="s">
        <v>1640</v>
      </c>
      <c r="AE258" s="32" t="s">
        <v>1641</v>
      </c>
      <c r="AF258" s="36">
        <v>965354000</v>
      </c>
      <c r="AG258" s="22"/>
      <c r="AH258" s="21"/>
      <c r="AI258" s="21"/>
      <c r="AJ258" s="22"/>
      <c r="AK258" s="18">
        <v>90</v>
      </c>
      <c r="AL258" s="19" t="s">
        <v>1642</v>
      </c>
      <c r="AM258" s="37">
        <f t="shared" ca="1" si="43"/>
        <v>-502.66666666666669</v>
      </c>
      <c r="AN258" s="23">
        <v>0</v>
      </c>
      <c r="AO258" s="21">
        <v>0</v>
      </c>
      <c r="AP258" s="24">
        <v>0</v>
      </c>
      <c r="AQ258" s="38">
        <f t="shared" si="40"/>
        <v>0</v>
      </c>
      <c r="AR258" s="39">
        <f t="shared" si="30"/>
        <v>0</v>
      </c>
      <c r="AS258" s="39">
        <f t="shared" si="42"/>
        <v>0</v>
      </c>
      <c r="AT258" s="19" t="s">
        <v>1638</v>
      </c>
      <c r="AU258" s="19">
        <f t="shared" si="33"/>
        <v>2.5</v>
      </c>
      <c r="AV258" s="19">
        <f t="shared" si="31"/>
        <v>0</v>
      </c>
      <c r="AW258" s="19" t="str">
        <f t="shared" si="32"/>
        <v>Km</v>
      </c>
      <c r="AX258" s="33"/>
      <c r="AY258" s="33"/>
      <c r="AZ258" s="33"/>
      <c r="BA258" s="33"/>
    </row>
    <row r="259" spans="1:53" ht="129.94999999999999" customHeight="1" x14ac:dyDescent="0.25">
      <c r="A259" s="41"/>
      <c r="B259" s="44" t="s">
        <v>647</v>
      </c>
      <c r="C259" s="42"/>
      <c r="D259" s="32"/>
      <c r="E259" s="32" t="s">
        <v>1632</v>
      </c>
      <c r="F259" s="32" t="s">
        <v>1645</v>
      </c>
      <c r="G259" s="41" t="s">
        <v>132</v>
      </c>
      <c r="H259" s="43" t="s">
        <v>131</v>
      </c>
      <c r="I259" s="43" t="s">
        <v>953</v>
      </c>
      <c r="J259" s="17" t="s">
        <v>134</v>
      </c>
      <c r="K259" s="32" t="s">
        <v>1633</v>
      </c>
      <c r="L259" s="32" t="s">
        <v>205</v>
      </c>
      <c r="M259" s="41">
        <v>1.5129999999999999</v>
      </c>
      <c r="N259" s="32" t="s">
        <v>227</v>
      </c>
      <c r="O259" s="42" t="s">
        <v>214</v>
      </c>
      <c r="P259" s="41" t="s">
        <v>227</v>
      </c>
      <c r="Q259" s="32"/>
      <c r="R259" s="32"/>
      <c r="S259" s="32"/>
      <c r="T259" s="32"/>
      <c r="U259" s="32" t="s">
        <v>585</v>
      </c>
      <c r="V259" s="32" t="s">
        <v>317</v>
      </c>
      <c r="W259" s="32" t="s">
        <v>1643</v>
      </c>
      <c r="X259" s="41" t="s">
        <v>1280</v>
      </c>
      <c r="Y259" s="32"/>
      <c r="Z259" s="22"/>
      <c r="AA259" s="22"/>
      <c r="AB259" s="22"/>
      <c r="AC259" s="22"/>
      <c r="AD259" s="32" t="s">
        <v>1644</v>
      </c>
      <c r="AE259" s="32" t="s">
        <v>1645</v>
      </c>
      <c r="AF259" s="36">
        <v>526480000</v>
      </c>
      <c r="AG259" s="22"/>
      <c r="AH259" s="21"/>
      <c r="AI259" s="21"/>
      <c r="AJ259" s="22"/>
      <c r="AK259" s="18">
        <v>90</v>
      </c>
      <c r="AL259" s="19" t="s">
        <v>1646</v>
      </c>
      <c r="AM259" s="37">
        <f t="shared" ca="1" si="43"/>
        <v>-502.66666666666669</v>
      </c>
      <c r="AN259" s="23">
        <v>0</v>
      </c>
      <c r="AO259" s="21">
        <v>0</v>
      </c>
      <c r="AP259" s="24">
        <v>0</v>
      </c>
      <c r="AQ259" s="38">
        <f t="shared" si="40"/>
        <v>0</v>
      </c>
      <c r="AR259" s="39">
        <f t="shared" ref="AR259:AR267" si="44">AQ259-AP259</f>
        <v>0</v>
      </c>
      <c r="AS259" s="39">
        <f t="shared" si="42"/>
        <v>0</v>
      </c>
      <c r="AT259" s="19" t="s">
        <v>1638</v>
      </c>
      <c r="AU259" s="19">
        <f t="shared" si="33"/>
        <v>1.5129999999999999</v>
      </c>
      <c r="AV259" s="19">
        <f t="shared" ref="AV259:AV267" si="45">+AS259*M259</f>
        <v>0</v>
      </c>
      <c r="AW259" s="19" t="str">
        <f t="shared" ref="AW259:AW267" si="46">+L259</f>
        <v>Km</v>
      </c>
      <c r="AX259" s="33"/>
      <c r="AY259" s="33"/>
      <c r="AZ259" s="33"/>
      <c r="BA259" s="33"/>
    </row>
    <row r="260" spans="1:53" ht="129.94999999999999" customHeight="1" x14ac:dyDescent="0.25">
      <c r="A260" s="41"/>
      <c r="B260" s="44" t="s">
        <v>646</v>
      </c>
      <c r="C260" s="42">
        <v>369</v>
      </c>
      <c r="D260" s="32" t="s">
        <v>624</v>
      </c>
      <c r="E260" s="32" t="s">
        <v>651</v>
      </c>
      <c r="F260" s="32" t="s">
        <v>833</v>
      </c>
      <c r="G260" s="41" t="s">
        <v>144</v>
      </c>
      <c r="H260" s="43" t="s">
        <v>131</v>
      </c>
      <c r="I260" s="43" t="s">
        <v>953</v>
      </c>
      <c r="J260" s="17">
        <v>200000000</v>
      </c>
      <c r="K260" s="32" t="s">
        <v>834</v>
      </c>
      <c r="L260" s="32" t="s">
        <v>208</v>
      </c>
      <c r="M260" s="41">
        <v>1</v>
      </c>
      <c r="N260" s="32"/>
      <c r="O260" s="42" t="s">
        <v>214</v>
      </c>
      <c r="P260" s="41"/>
      <c r="Q260" s="32"/>
      <c r="R260" s="32"/>
      <c r="S260" s="32" t="s">
        <v>835</v>
      </c>
      <c r="T260" s="32"/>
      <c r="U260" s="32" t="s">
        <v>585</v>
      </c>
      <c r="V260" s="32" t="s">
        <v>317</v>
      </c>
      <c r="W260" s="32" t="s">
        <v>836</v>
      </c>
      <c r="X260" s="41"/>
      <c r="Y260" s="32"/>
      <c r="Z260" s="22"/>
      <c r="AA260" s="22"/>
      <c r="AB260" s="22"/>
      <c r="AC260" s="22"/>
      <c r="AD260" s="32"/>
      <c r="AE260" s="32" t="s">
        <v>833</v>
      </c>
      <c r="AF260" s="36"/>
      <c r="AG260" s="22"/>
      <c r="AH260" s="21"/>
      <c r="AI260" s="21"/>
      <c r="AJ260" s="22"/>
      <c r="AK260" s="18"/>
      <c r="AL260" s="19"/>
      <c r="AM260" s="37" t="e">
        <f t="shared" ca="1" si="43"/>
        <v>#DIV/0!</v>
      </c>
      <c r="AN260" s="23"/>
      <c r="AO260" s="21"/>
      <c r="AP260" s="24">
        <v>0</v>
      </c>
      <c r="AQ260" s="38">
        <f t="shared" si="40"/>
        <v>0</v>
      </c>
      <c r="AR260" s="39">
        <f t="shared" si="44"/>
        <v>0</v>
      </c>
      <c r="AS260" s="39">
        <f t="shared" si="42"/>
        <v>0</v>
      </c>
      <c r="AT260" s="19" t="s">
        <v>837</v>
      </c>
      <c r="AU260" s="19">
        <f t="shared" ref="AU260:AU267" si="47">M260</f>
        <v>1</v>
      </c>
      <c r="AV260" s="19">
        <f t="shared" si="45"/>
        <v>0</v>
      </c>
      <c r="AW260" s="19" t="str">
        <f t="shared" si="46"/>
        <v>ML d'ouvrage</v>
      </c>
      <c r="AX260" s="33"/>
      <c r="AY260" s="33"/>
      <c r="AZ260" s="33"/>
      <c r="BA260" s="33"/>
    </row>
    <row r="261" spans="1:53" ht="129.94999999999999" customHeight="1" x14ac:dyDescent="0.25">
      <c r="A261" s="41"/>
      <c r="B261" s="44" t="s">
        <v>646</v>
      </c>
      <c r="C261" s="42">
        <v>369</v>
      </c>
      <c r="D261" s="32" t="s">
        <v>624</v>
      </c>
      <c r="E261" s="32" t="s">
        <v>651</v>
      </c>
      <c r="F261" s="32" t="s">
        <v>838</v>
      </c>
      <c r="G261" s="41" t="s">
        <v>144</v>
      </c>
      <c r="H261" s="43" t="s">
        <v>131</v>
      </c>
      <c r="I261" s="43" t="s">
        <v>953</v>
      </c>
      <c r="J261" s="17">
        <v>172500000</v>
      </c>
      <c r="K261" s="32" t="s">
        <v>834</v>
      </c>
      <c r="L261" s="32" t="s">
        <v>208</v>
      </c>
      <c r="M261" s="32"/>
      <c r="N261" s="32"/>
      <c r="O261" s="42" t="s">
        <v>214</v>
      </c>
      <c r="P261" s="41"/>
      <c r="Q261" s="32"/>
      <c r="R261" s="32"/>
      <c r="S261" s="32" t="s">
        <v>839</v>
      </c>
      <c r="T261" s="32"/>
      <c r="U261" s="32" t="s">
        <v>585</v>
      </c>
      <c r="V261" s="32" t="s">
        <v>840</v>
      </c>
      <c r="W261" s="32" t="s">
        <v>840</v>
      </c>
      <c r="X261" s="41"/>
      <c r="Y261" s="32"/>
      <c r="Z261" s="22"/>
      <c r="AA261" s="22"/>
      <c r="AB261" s="22"/>
      <c r="AC261" s="22"/>
      <c r="AD261" s="32"/>
      <c r="AE261" s="32" t="s">
        <v>838</v>
      </c>
      <c r="AF261" s="36"/>
      <c r="AG261" s="22"/>
      <c r="AH261" s="21"/>
      <c r="AI261" s="21"/>
      <c r="AJ261" s="22"/>
      <c r="AK261" s="18"/>
      <c r="AL261" s="19"/>
      <c r="AM261" s="37" t="e">
        <f t="shared" ca="1" si="43"/>
        <v>#DIV/0!</v>
      </c>
      <c r="AN261" s="23"/>
      <c r="AO261" s="21"/>
      <c r="AP261" s="24">
        <v>0</v>
      </c>
      <c r="AQ261" s="38">
        <f t="shared" si="40"/>
        <v>0</v>
      </c>
      <c r="AR261" s="39">
        <f t="shared" si="44"/>
        <v>0</v>
      </c>
      <c r="AS261" s="39">
        <f t="shared" si="42"/>
        <v>0</v>
      </c>
      <c r="AT261" s="19" t="s">
        <v>837</v>
      </c>
      <c r="AU261" s="19">
        <f t="shared" si="47"/>
        <v>0</v>
      </c>
      <c r="AV261" s="19">
        <f t="shared" si="45"/>
        <v>0</v>
      </c>
      <c r="AW261" s="19" t="str">
        <f t="shared" si="46"/>
        <v>ML d'ouvrage</v>
      </c>
      <c r="AX261" s="33"/>
      <c r="AY261" s="33"/>
      <c r="AZ261" s="33"/>
      <c r="BA261" s="33"/>
    </row>
    <row r="262" spans="1:53" ht="129.94999999999999" customHeight="1" x14ac:dyDescent="0.25">
      <c r="A262" s="41"/>
      <c r="B262" s="44" t="s">
        <v>646</v>
      </c>
      <c r="C262" s="42">
        <v>369</v>
      </c>
      <c r="D262" s="32" t="s">
        <v>624</v>
      </c>
      <c r="E262" s="32" t="s">
        <v>651</v>
      </c>
      <c r="F262" s="32" t="s">
        <v>841</v>
      </c>
      <c r="G262" s="41" t="s">
        <v>144</v>
      </c>
      <c r="H262" s="43" t="s">
        <v>131</v>
      </c>
      <c r="I262" s="43" t="s">
        <v>953</v>
      </c>
      <c r="J262" s="17">
        <v>225000000</v>
      </c>
      <c r="K262" s="32" t="s">
        <v>834</v>
      </c>
      <c r="L262" s="32" t="s">
        <v>208</v>
      </c>
      <c r="M262" s="41"/>
      <c r="N262" s="32"/>
      <c r="O262" s="42" t="s">
        <v>214</v>
      </c>
      <c r="P262" s="41"/>
      <c r="Q262" s="32"/>
      <c r="R262" s="32"/>
      <c r="S262" s="32" t="s">
        <v>842</v>
      </c>
      <c r="T262" s="32"/>
      <c r="U262" s="32" t="s">
        <v>599</v>
      </c>
      <c r="V262" s="32" t="s">
        <v>843</v>
      </c>
      <c r="W262" s="32" t="s">
        <v>843</v>
      </c>
      <c r="X262" s="41"/>
      <c r="Y262" s="32"/>
      <c r="Z262" s="22"/>
      <c r="AA262" s="22"/>
      <c r="AB262" s="22"/>
      <c r="AC262" s="22"/>
      <c r="AD262" s="32"/>
      <c r="AE262" s="32" t="s">
        <v>841</v>
      </c>
      <c r="AF262" s="36"/>
      <c r="AG262" s="22"/>
      <c r="AH262" s="21"/>
      <c r="AI262" s="21"/>
      <c r="AJ262" s="22"/>
      <c r="AK262" s="18"/>
      <c r="AL262" s="19"/>
      <c r="AM262" s="37" t="e">
        <f t="shared" ca="1" si="43"/>
        <v>#DIV/0!</v>
      </c>
      <c r="AN262" s="23"/>
      <c r="AO262" s="21"/>
      <c r="AP262" s="24">
        <v>0</v>
      </c>
      <c r="AQ262" s="38">
        <f t="shared" si="40"/>
        <v>0</v>
      </c>
      <c r="AR262" s="39">
        <f t="shared" si="44"/>
        <v>0</v>
      </c>
      <c r="AS262" s="39">
        <f t="shared" si="42"/>
        <v>0</v>
      </c>
      <c r="AT262" s="19" t="s">
        <v>844</v>
      </c>
      <c r="AU262" s="19">
        <f t="shared" si="47"/>
        <v>0</v>
      </c>
      <c r="AV262" s="19">
        <f t="shared" si="45"/>
        <v>0</v>
      </c>
      <c r="AW262" s="19" t="str">
        <f t="shared" si="46"/>
        <v>ML d'ouvrage</v>
      </c>
      <c r="AX262" s="33"/>
      <c r="AY262" s="33"/>
      <c r="AZ262" s="33"/>
      <c r="BA262" s="33"/>
    </row>
    <row r="263" spans="1:53" ht="129.94999999999999" customHeight="1" x14ac:dyDescent="0.25">
      <c r="A263" s="41"/>
      <c r="B263" s="44" t="s">
        <v>646</v>
      </c>
      <c r="C263" s="42">
        <v>369</v>
      </c>
      <c r="D263" s="32" t="s">
        <v>624</v>
      </c>
      <c r="E263" s="32" t="s">
        <v>651</v>
      </c>
      <c r="F263" s="32" t="s">
        <v>845</v>
      </c>
      <c r="G263" s="41" t="s">
        <v>144</v>
      </c>
      <c r="H263" s="43" t="s">
        <v>131</v>
      </c>
      <c r="I263" s="43" t="s">
        <v>953</v>
      </c>
      <c r="J263" s="17">
        <v>222000000</v>
      </c>
      <c r="K263" s="32" t="s">
        <v>834</v>
      </c>
      <c r="L263" s="32" t="s">
        <v>208</v>
      </c>
      <c r="M263" s="41">
        <v>1</v>
      </c>
      <c r="N263" s="32"/>
      <c r="O263" s="42" t="s">
        <v>214</v>
      </c>
      <c r="P263" s="41"/>
      <c r="Q263" s="32"/>
      <c r="R263" s="32"/>
      <c r="S263" s="32"/>
      <c r="T263" s="32"/>
      <c r="U263" s="32" t="s">
        <v>584</v>
      </c>
      <c r="V263" s="32" t="s">
        <v>846</v>
      </c>
      <c r="W263" s="32" t="s">
        <v>847</v>
      </c>
      <c r="X263" s="41"/>
      <c r="Y263" s="32"/>
      <c r="Z263" s="22"/>
      <c r="AA263" s="22"/>
      <c r="AB263" s="22"/>
      <c r="AC263" s="22"/>
      <c r="AD263" s="32"/>
      <c r="AE263" s="32" t="s">
        <v>845</v>
      </c>
      <c r="AF263" s="36"/>
      <c r="AG263" s="22"/>
      <c r="AH263" s="21"/>
      <c r="AI263" s="21"/>
      <c r="AJ263" s="22"/>
      <c r="AK263" s="18"/>
      <c r="AL263" s="19"/>
      <c r="AM263" s="37" t="e">
        <f t="shared" ca="1" si="43"/>
        <v>#DIV/0!</v>
      </c>
      <c r="AN263" s="23"/>
      <c r="AO263" s="21"/>
      <c r="AP263" s="24">
        <v>0</v>
      </c>
      <c r="AQ263" s="38">
        <f t="shared" si="40"/>
        <v>0</v>
      </c>
      <c r="AR263" s="39">
        <f t="shared" si="44"/>
        <v>0</v>
      </c>
      <c r="AS263" s="39">
        <f t="shared" si="42"/>
        <v>0</v>
      </c>
      <c r="AT263" s="19" t="s">
        <v>848</v>
      </c>
      <c r="AU263" s="19">
        <f t="shared" si="47"/>
        <v>1</v>
      </c>
      <c r="AV263" s="19">
        <f t="shared" si="45"/>
        <v>0</v>
      </c>
      <c r="AW263" s="19" t="str">
        <f t="shared" si="46"/>
        <v>ML d'ouvrage</v>
      </c>
      <c r="AX263" s="33"/>
      <c r="AY263" s="33"/>
      <c r="AZ263" s="33"/>
      <c r="BA263" s="33"/>
    </row>
    <row r="264" spans="1:53" ht="129.94999999999999" customHeight="1" x14ac:dyDescent="0.25">
      <c r="A264" s="41"/>
      <c r="B264" s="44" t="s">
        <v>646</v>
      </c>
      <c r="C264" s="42"/>
      <c r="D264" s="32"/>
      <c r="E264" s="32" t="s">
        <v>652</v>
      </c>
      <c r="F264" s="32" t="s">
        <v>1945</v>
      </c>
      <c r="G264" s="41" t="s">
        <v>144</v>
      </c>
      <c r="H264" s="43" t="s">
        <v>131</v>
      </c>
      <c r="I264" s="43"/>
      <c r="J264" s="17"/>
      <c r="K264" s="32"/>
      <c r="L264" s="32" t="s">
        <v>205</v>
      </c>
      <c r="M264" s="41">
        <v>0.1</v>
      </c>
      <c r="N264" s="41" t="s">
        <v>218</v>
      </c>
      <c r="O264" s="42" t="s">
        <v>214</v>
      </c>
      <c r="P264" s="41" t="s">
        <v>218</v>
      </c>
      <c r="Q264" s="45"/>
      <c r="R264" s="45"/>
      <c r="S264" s="32" t="s">
        <v>266</v>
      </c>
      <c r="T264" s="32" t="s">
        <v>1947</v>
      </c>
      <c r="U264" s="32" t="s">
        <v>585</v>
      </c>
      <c r="V264" s="32" t="s">
        <v>317</v>
      </c>
      <c r="W264" s="32" t="s">
        <v>1948</v>
      </c>
      <c r="X264" s="41" t="s">
        <v>1280</v>
      </c>
      <c r="Y264" s="32"/>
      <c r="Z264" s="22"/>
      <c r="AA264" s="22"/>
      <c r="AB264" s="22"/>
      <c r="AC264" s="22"/>
      <c r="AD264" s="32"/>
      <c r="AE264" s="32" t="s">
        <v>1945</v>
      </c>
      <c r="AF264" s="36"/>
      <c r="AG264" s="22"/>
      <c r="AH264" s="21"/>
      <c r="AI264" s="21"/>
      <c r="AJ264" s="22"/>
      <c r="AK264" s="18"/>
      <c r="AL264" s="19"/>
      <c r="AM264" s="37" t="e">
        <f t="shared" ca="1" si="43"/>
        <v>#DIV/0!</v>
      </c>
      <c r="AN264" s="23">
        <v>0</v>
      </c>
      <c r="AO264" s="21"/>
      <c r="AP264" s="24">
        <v>0</v>
      </c>
      <c r="AQ264" s="38">
        <f t="shared" si="40"/>
        <v>0</v>
      </c>
      <c r="AR264" s="39">
        <f t="shared" si="44"/>
        <v>0</v>
      </c>
      <c r="AS264" s="39">
        <f t="shared" si="42"/>
        <v>0</v>
      </c>
      <c r="AT264" s="19" t="s">
        <v>1950</v>
      </c>
      <c r="AU264" s="19">
        <f t="shared" si="47"/>
        <v>0.1</v>
      </c>
      <c r="AV264" s="19">
        <f t="shared" si="45"/>
        <v>0</v>
      </c>
      <c r="AW264" s="19" t="str">
        <f t="shared" si="46"/>
        <v>Km</v>
      </c>
      <c r="AX264" s="33"/>
      <c r="AY264" s="33"/>
      <c r="AZ264" s="33"/>
      <c r="BA264" s="33"/>
    </row>
    <row r="265" spans="1:53" ht="129.94999999999999" customHeight="1" x14ac:dyDescent="0.25">
      <c r="A265" s="41"/>
      <c r="B265" s="44" t="s">
        <v>646</v>
      </c>
      <c r="C265" s="42"/>
      <c r="D265" s="32"/>
      <c r="E265" s="32" t="s">
        <v>652</v>
      </c>
      <c r="F265" s="32" t="s">
        <v>1946</v>
      </c>
      <c r="G265" s="41" t="s">
        <v>144</v>
      </c>
      <c r="H265" s="43" t="s">
        <v>131</v>
      </c>
      <c r="I265" s="43"/>
      <c r="J265" s="17"/>
      <c r="K265" s="32"/>
      <c r="L265" s="32" t="s">
        <v>205</v>
      </c>
      <c r="M265" s="41">
        <v>0.1</v>
      </c>
      <c r="N265" s="41" t="s">
        <v>218</v>
      </c>
      <c r="O265" s="42" t="s">
        <v>214</v>
      </c>
      <c r="P265" s="41" t="s">
        <v>218</v>
      </c>
      <c r="Q265" s="45"/>
      <c r="R265" s="45"/>
      <c r="S265" s="32" t="s">
        <v>266</v>
      </c>
      <c r="T265" s="32" t="s">
        <v>1947</v>
      </c>
      <c r="U265" s="32" t="s">
        <v>585</v>
      </c>
      <c r="V265" s="32" t="s">
        <v>840</v>
      </c>
      <c r="W265" s="32" t="s">
        <v>1949</v>
      </c>
      <c r="X265" s="41" t="s">
        <v>1280</v>
      </c>
      <c r="Y265" s="32"/>
      <c r="Z265" s="22"/>
      <c r="AA265" s="22"/>
      <c r="AB265" s="22"/>
      <c r="AC265" s="22"/>
      <c r="AD265" s="32"/>
      <c r="AE265" s="32" t="s">
        <v>1946</v>
      </c>
      <c r="AF265" s="36"/>
      <c r="AG265" s="22"/>
      <c r="AH265" s="21"/>
      <c r="AI265" s="21"/>
      <c r="AJ265" s="22"/>
      <c r="AK265" s="18"/>
      <c r="AL265" s="19"/>
      <c r="AM265" s="37" t="e">
        <f t="shared" ca="1" si="43"/>
        <v>#DIV/0!</v>
      </c>
      <c r="AN265" s="23">
        <v>0</v>
      </c>
      <c r="AO265" s="21"/>
      <c r="AP265" s="24">
        <v>0</v>
      </c>
      <c r="AQ265" s="38">
        <f t="shared" si="40"/>
        <v>0</v>
      </c>
      <c r="AR265" s="39">
        <f t="shared" si="44"/>
        <v>0</v>
      </c>
      <c r="AS265" s="39">
        <f t="shared" si="42"/>
        <v>0</v>
      </c>
      <c r="AT265" s="19" t="s">
        <v>1951</v>
      </c>
      <c r="AU265" s="19">
        <f t="shared" si="47"/>
        <v>0.1</v>
      </c>
      <c r="AV265" s="19">
        <f t="shared" si="45"/>
        <v>0</v>
      </c>
      <c r="AW265" s="19" t="str">
        <f t="shared" si="46"/>
        <v>Km</v>
      </c>
      <c r="AX265" s="33"/>
      <c r="AY265" s="33"/>
      <c r="AZ265" s="33"/>
      <c r="BA265" s="33"/>
    </row>
    <row r="266" spans="1:53" ht="129.94999999999999" customHeight="1" x14ac:dyDescent="0.25">
      <c r="A266" s="41"/>
      <c r="B266" s="44" t="s">
        <v>646</v>
      </c>
      <c r="C266" s="42">
        <v>369</v>
      </c>
      <c r="D266" s="32" t="s">
        <v>624</v>
      </c>
      <c r="E266" s="32" t="s">
        <v>651</v>
      </c>
      <c r="F266" s="32" t="s">
        <v>849</v>
      </c>
      <c r="G266" s="41" t="s">
        <v>144</v>
      </c>
      <c r="H266" s="43" t="s">
        <v>131</v>
      </c>
      <c r="I266" s="43" t="s">
        <v>953</v>
      </c>
      <c r="J266" s="17">
        <v>400000000</v>
      </c>
      <c r="K266" s="32" t="s">
        <v>834</v>
      </c>
      <c r="L266" s="32" t="s">
        <v>208</v>
      </c>
      <c r="M266" s="41">
        <v>1</v>
      </c>
      <c r="N266" s="32"/>
      <c r="O266" s="42" t="s">
        <v>214</v>
      </c>
      <c r="P266" s="41"/>
      <c r="Q266" s="32"/>
      <c r="R266" s="32"/>
      <c r="S266" s="32"/>
      <c r="T266" s="32"/>
      <c r="U266" s="32" t="s">
        <v>584</v>
      </c>
      <c r="V266" s="32" t="s">
        <v>846</v>
      </c>
      <c r="W266" s="32" t="s">
        <v>850</v>
      </c>
      <c r="X266" s="41"/>
      <c r="Y266" s="32"/>
      <c r="Z266" s="22"/>
      <c r="AA266" s="22"/>
      <c r="AB266" s="22"/>
      <c r="AC266" s="22"/>
      <c r="AD266" s="32"/>
      <c r="AE266" s="32" t="s">
        <v>849</v>
      </c>
      <c r="AF266" s="36"/>
      <c r="AG266" s="22"/>
      <c r="AH266" s="21"/>
      <c r="AI266" s="21"/>
      <c r="AJ266" s="22"/>
      <c r="AK266" s="18"/>
      <c r="AL266" s="19"/>
      <c r="AM266" s="37" t="e">
        <f t="shared" ca="1" si="43"/>
        <v>#DIV/0!</v>
      </c>
      <c r="AN266" s="23"/>
      <c r="AO266" s="21"/>
      <c r="AP266" s="24">
        <v>0</v>
      </c>
      <c r="AQ266" s="38">
        <f t="shared" si="40"/>
        <v>0</v>
      </c>
      <c r="AR266" s="39">
        <f t="shared" si="44"/>
        <v>0</v>
      </c>
      <c r="AS266" s="39"/>
      <c r="AT266" s="19" t="s">
        <v>848</v>
      </c>
      <c r="AU266" s="19">
        <f t="shared" si="47"/>
        <v>1</v>
      </c>
      <c r="AV266" s="19">
        <f t="shared" si="45"/>
        <v>0</v>
      </c>
      <c r="AW266" s="19" t="str">
        <f t="shared" si="46"/>
        <v>ML d'ouvrage</v>
      </c>
      <c r="AX266" s="33"/>
      <c r="AY266" s="33"/>
      <c r="AZ266" s="33"/>
      <c r="BA266" s="33"/>
    </row>
    <row r="267" spans="1:53" ht="129.94999999999999" customHeight="1" x14ac:dyDescent="0.25">
      <c r="A267" s="41"/>
      <c r="B267" s="44" t="s">
        <v>646</v>
      </c>
      <c r="C267" s="42">
        <v>369</v>
      </c>
      <c r="D267" s="32" t="s">
        <v>624</v>
      </c>
      <c r="E267" s="32" t="s">
        <v>651</v>
      </c>
      <c r="F267" s="32" t="s">
        <v>851</v>
      </c>
      <c r="G267" s="41" t="s">
        <v>144</v>
      </c>
      <c r="H267" s="43" t="s">
        <v>131</v>
      </c>
      <c r="I267" s="43" t="s">
        <v>953</v>
      </c>
      <c r="J267" s="17">
        <v>50000000</v>
      </c>
      <c r="K267" s="32" t="s">
        <v>834</v>
      </c>
      <c r="L267" s="32" t="s">
        <v>205</v>
      </c>
      <c r="M267" s="41">
        <v>87</v>
      </c>
      <c r="N267" s="32"/>
      <c r="O267" s="42" t="s">
        <v>214</v>
      </c>
      <c r="P267" s="41"/>
      <c r="Q267" s="32"/>
      <c r="R267" s="32"/>
      <c r="S267" s="32" t="s">
        <v>852</v>
      </c>
      <c r="T267" s="32" t="s">
        <v>853</v>
      </c>
      <c r="U267" s="32" t="s">
        <v>586</v>
      </c>
      <c r="V267" s="32" t="s">
        <v>854</v>
      </c>
      <c r="W267" s="32" t="s">
        <v>854</v>
      </c>
      <c r="X267" s="41"/>
      <c r="Y267" s="32"/>
      <c r="Z267" s="22"/>
      <c r="AA267" s="22"/>
      <c r="AB267" s="22"/>
      <c r="AC267" s="22"/>
      <c r="AD267" s="32" t="s">
        <v>855</v>
      </c>
      <c r="AE267" s="32" t="s">
        <v>851</v>
      </c>
      <c r="AF267" s="36">
        <v>44884300</v>
      </c>
      <c r="AG267" s="22"/>
      <c r="AH267" s="21"/>
      <c r="AI267" s="21"/>
      <c r="AJ267" s="22"/>
      <c r="AK267" s="18">
        <v>45</v>
      </c>
      <c r="AL267" s="19" t="s">
        <v>856</v>
      </c>
      <c r="AM267" s="37">
        <f t="shared" ca="1" si="43"/>
        <v>-1006.3333333333334</v>
      </c>
      <c r="AN267" s="23"/>
      <c r="AO267" s="21">
        <v>0</v>
      </c>
      <c r="AP267" s="24">
        <v>0</v>
      </c>
      <c r="AQ267" s="38">
        <f t="shared" si="40"/>
        <v>0</v>
      </c>
      <c r="AR267" s="39">
        <f t="shared" si="44"/>
        <v>0</v>
      </c>
      <c r="AS267" s="39"/>
      <c r="AT267" s="19" t="s">
        <v>857</v>
      </c>
      <c r="AU267" s="19">
        <f t="shared" si="47"/>
        <v>87</v>
      </c>
      <c r="AV267" s="19">
        <f t="shared" si="45"/>
        <v>0</v>
      </c>
      <c r="AW267" s="19" t="str">
        <f t="shared" si="46"/>
        <v>Km</v>
      </c>
      <c r="AX267" s="33"/>
      <c r="AY267" s="33"/>
      <c r="AZ267" s="33"/>
      <c r="BA267" s="33"/>
    </row>
    <row r="268" spans="1:53" ht="129.94999999999999" customHeight="1" x14ac:dyDescent="0.25">
      <c r="Q268" s="47"/>
      <c r="R268" s="49"/>
      <c r="S268" s="48"/>
    </row>
    <row r="269" spans="1:53" x14ac:dyDescent="0.25">
      <c r="Q269" s="47"/>
      <c r="R269" s="49"/>
      <c r="S269" s="48"/>
    </row>
    <row r="270" spans="1:53" x14ac:dyDescent="0.25">
      <c r="Q270" s="47"/>
      <c r="R270" s="47"/>
      <c r="S270" s="48"/>
    </row>
  </sheetData>
  <autoFilter ref="A2:BA267"/>
  <sortState ref="B3:AZ267">
    <sortCondition ref="H3:H267"/>
    <sortCondition descending="1" ref="AS3:AS267"/>
    <sortCondition ref="G3:G267"/>
  </sortState>
  <mergeCells count="1">
    <mergeCell ref="AX1:BA1"/>
  </mergeCells>
  <pageMargins left="0.7" right="0.7" top="0.75" bottom="0.75" header="0.3" footer="0.3"/>
  <pageSetup paperSize="9" orientation="portrait" horizontalDpi="300" verticalDpi="1200"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1"/>
  <sheetViews>
    <sheetView workbookViewId="0">
      <selection activeCell="F14" sqref="F14"/>
    </sheetView>
  </sheetViews>
  <sheetFormatPr baseColWidth="10" defaultRowHeight="15" x14ac:dyDescent="0.25"/>
  <cols>
    <col min="1" max="1" width="88" customWidth="1"/>
    <col min="8" max="8" width="34.42578125" customWidth="1"/>
  </cols>
  <sheetData>
    <row r="1" spans="1:8" ht="24.75" thickBot="1" x14ac:dyDescent="0.3">
      <c r="A1" s="100" t="s">
        <v>2055</v>
      </c>
      <c r="B1" s="101" t="s">
        <v>2056</v>
      </c>
      <c r="C1" s="101" t="s">
        <v>2057</v>
      </c>
      <c r="D1" s="102" t="s">
        <v>2058</v>
      </c>
      <c r="E1" s="101" t="s">
        <v>2042</v>
      </c>
      <c r="F1" s="103" t="s">
        <v>2059</v>
      </c>
      <c r="G1" s="104" t="s">
        <v>2060</v>
      </c>
      <c r="H1" s="101" t="s">
        <v>2061</v>
      </c>
    </row>
    <row r="2" spans="1:8" ht="15.75" thickBot="1" x14ac:dyDescent="0.3">
      <c r="A2" s="116" t="s">
        <v>2062</v>
      </c>
      <c r="B2" s="117"/>
      <c r="C2" s="117"/>
      <c r="D2" s="117"/>
      <c r="E2" s="117"/>
      <c r="F2" s="117"/>
      <c r="G2" s="117"/>
      <c r="H2" s="118"/>
    </row>
    <row r="3" spans="1:8" ht="84.75" thickBot="1" x14ac:dyDescent="0.3">
      <c r="A3" s="105" t="s">
        <v>126</v>
      </c>
      <c r="B3" s="106" t="s">
        <v>2063</v>
      </c>
      <c r="C3" s="106" t="s">
        <v>2064</v>
      </c>
      <c r="D3" s="107"/>
      <c r="E3" s="108" t="s">
        <v>2044</v>
      </c>
      <c r="F3" s="109"/>
      <c r="G3" s="110">
        <v>0.32</v>
      </c>
      <c r="H3" s="108"/>
    </row>
    <row r="4" spans="1:8" ht="48.75" thickBot="1" x14ac:dyDescent="0.3">
      <c r="A4" s="105" t="s">
        <v>2065</v>
      </c>
      <c r="B4" s="106" t="s">
        <v>2066</v>
      </c>
      <c r="C4" s="106" t="s">
        <v>336</v>
      </c>
      <c r="D4" s="107">
        <v>26</v>
      </c>
      <c r="E4" s="108" t="s">
        <v>2044</v>
      </c>
      <c r="F4" s="111">
        <v>25.48</v>
      </c>
      <c r="G4" s="110">
        <v>0.98</v>
      </c>
      <c r="H4" s="109"/>
    </row>
    <row r="5" spans="1:8" ht="36.75" thickBot="1" x14ac:dyDescent="0.3">
      <c r="A5" s="105" t="s">
        <v>68</v>
      </c>
      <c r="B5" s="106" t="s">
        <v>2067</v>
      </c>
      <c r="C5" s="106" t="s">
        <v>346</v>
      </c>
      <c r="D5" s="107">
        <v>8</v>
      </c>
      <c r="E5" s="108" t="s">
        <v>2044</v>
      </c>
      <c r="F5" s="111">
        <v>7.08</v>
      </c>
      <c r="G5" s="110">
        <v>0.88500000000000001</v>
      </c>
      <c r="H5" s="108"/>
    </row>
    <row r="6" spans="1:8" ht="15.75" thickBot="1" x14ac:dyDescent="0.3">
      <c r="A6" s="116" t="s">
        <v>2068</v>
      </c>
      <c r="B6" s="117"/>
      <c r="C6" s="117"/>
      <c r="D6" s="117"/>
      <c r="E6" s="117"/>
      <c r="F6" s="117"/>
      <c r="G6" s="117"/>
      <c r="H6" s="118"/>
    </row>
    <row r="7" spans="1:8" x14ac:dyDescent="0.25">
      <c r="A7" s="119" t="s">
        <v>2069</v>
      </c>
      <c r="B7" s="119" t="s">
        <v>2070</v>
      </c>
      <c r="C7" s="112" t="s">
        <v>2071</v>
      </c>
      <c r="D7" s="122">
        <v>1421</v>
      </c>
      <c r="E7" s="125" t="s">
        <v>2074</v>
      </c>
      <c r="F7" s="128">
        <v>1207.8499999999999</v>
      </c>
      <c r="G7" s="131">
        <v>0.85</v>
      </c>
      <c r="H7" s="125"/>
    </row>
    <row r="8" spans="1:8" x14ac:dyDescent="0.25">
      <c r="A8" s="120"/>
      <c r="B8" s="120"/>
      <c r="C8" s="112" t="s">
        <v>2072</v>
      </c>
      <c r="D8" s="123"/>
      <c r="E8" s="126"/>
      <c r="F8" s="129"/>
      <c r="G8" s="132"/>
      <c r="H8" s="126"/>
    </row>
    <row r="9" spans="1:8" x14ac:dyDescent="0.25">
      <c r="A9" s="120"/>
      <c r="B9" s="120"/>
      <c r="C9" s="112" t="s">
        <v>321</v>
      </c>
      <c r="D9" s="123"/>
      <c r="E9" s="126"/>
      <c r="F9" s="129"/>
      <c r="G9" s="132"/>
      <c r="H9" s="126"/>
    </row>
    <row r="10" spans="1:8" x14ac:dyDescent="0.25">
      <c r="A10" s="120"/>
      <c r="B10" s="120"/>
      <c r="C10" s="112" t="s">
        <v>2073</v>
      </c>
      <c r="D10" s="123"/>
      <c r="E10" s="126"/>
      <c r="F10" s="129"/>
      <c r="G10" s="132"/>
      <c r="H10" s="126"/>
    </row>
    <row r="11" spans="1:8" ht="24.75" thickBot="1" x14ac:dyDescent="0.3">
      <c r="A11" s="121"/>
      <c r="B11" s="121"/>
      <c r="C11" s="106" t="s">
        <v>1976</v>
      </c>
      <c r="D11" s="124"/>
      <c r="E11" s="127"/>
      <c r="F11" s="130"/>
      <c r="G11" s="133"/>
      <c r="H11" s="127"/>
    </row>
  </sheetData>
  <mergeCells count="9">
    <mergeCell ref="A2:H2"/>
    <mergeCell ref="A6:H6"/>
    <mergeCell ref="A7:A11"/>
    <mergeCell ref="B7:B11"/>
    <mergeCell ref="D7:D11"/>
    <mergeCell ref="E7:E11"/>
    <mergeCell ref="F7:F11"/>
    <mergeCell ref="G7:G11"/>
    <mergeCell ref="H7:H11"/>
  </mergeCells>
  <pageMargins left="0.7" right="0.7" top="0.75" bottom="0.75" header="0.3" footer="0.3"/>
  <pageSetup paperSize="9" orientation="portrait" horizontalDpi="4294967293" verticalDpi="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6</vt:i4>
      </vt:variant>
    </vt:vector>
  </HeadingPairs>
  <TitlesOfParts>
    <vt:vector size="6" baseType="lpstr">
      <vt:lpstr>INVESTISSEMENT</vt:lpstr>
      <vt:lpstr>Feuil1</vt:lpstr>
      <vt:lpstr>Recap</vt:lpstr>
      <vt:lpstr>Feuil4</vt:lpstr>
      <vt:lpstr>Invest</vt:lpstr>
      <vt:lpstr>Feuil3</vt:lpstr>
    </vt:vector>
  </TitlesOfParts>
  <Company>HP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Toky</dc:creator>
  <cp:lastModifiedBy>Naivo DPSE</cp:lastModifiedBy>
  <cp:lastPrinted>2020-09-10T12:37:52Z</cp:lastPrinted>
  <dcterms:created xsi:type="dcterms:W3CDTF">2020-06-10T10:52:02Z</dcterms:created>
  <dcterms:modified xsi:type="dcterms:W3CDTF">2024-02-08T06:58:09Z</dcterms:modified>
</cp:coreProperties>
</file>